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95" yWindow="375" windowWidth="15480" windowHeight="7170"/>
  </bookViews>
  <sheets>
    <sheet name="2013-14" sheetId="2" r:id="rId1"/>
  </sheets>
  <calcPr calcId="125725"/>
</workbook>
</file>

<file path=xl/calcChain.xml><?xml version="1.0" encoding="utf-8"?>
<calcChain xmlns="http://schemas.openxmlformats.org/spreadsheetml/2006/main">
  <c r="F95" i="2"/>
  <c r="F103"/>
  <c r="F63"/>
  <c r="F81"/>
  <c r="F33"/>
  <c r="F14"/>
  <c r="F41"/>
  <c r="F45"/>
  <c r="F124"/>
  <c r="F109"/>
</calcChain>
</file>

<file path=xl/sharedStrings.xml><?xml version="1.0" encoding="utf-8"?>
<sst xmlns="http://schemas.openxmlformats.org/spreadsheetml/2006/main" count="551" uniqueCount="331">
  <si>
    <t>Chief Directorate</t>
  </si>
  <si>
    <t xml:space="preserve">Directorate </t>
  </si>
  <si>
    <t>Tender(WTE)</t>
  </si>
  <si>
    <t>Successful Company</t>
  </si>
  <si>
    <t>Total Contract value</t>
  </si>
  <si>
    <t>% HDI Ownership (Black Person)</t>
  </si>
  <si>
    <t>% HDI Ownership ( Black Women</t>
  </si>
  <si>
    <t>% HDI Ownership (White Women)</t>
  </si>
  <si>
    <t>% HDI Disability ownership</t>
  </si>
  <si>
    <t xml:space="preserve">BEE contribution level </t>
  </si>
  <si>
    <t>% Local content</t>
  </si>
  <si>
    <t>Description</t>
  </si>
  <si>
    <t>Date approved</t>
  </si>
  <si>
    <t>Project Managers</t>
  </si>
  <si>
    <t>Contract period</t>
  </si>
  <si>
    <t>NATIONAL WATER RESOURCE INFRASTRUCTURE</t>
  </si>
  <si>
    <t>%</t>
  </si>
  <si>
    <t>once off</t>
  </si>
  <si>
    <t>Construction Management</t>
  </si>
  <si>
    <t>Central Operations</t>
  </si>
  <si>
    <t>Financial Management</t>
  </si>
  <si>
    <t>Strategic Asset Management</t>
  </si>
  <si>
    <t>Mr I Segers</t>
  </si>
  <si>
    <t>Engineering Services</t>
  </si>
  <si>
    <t>Civil Engineering</t>
  </si>
  <si>
    <t>Construction Management Support</t>
  </si>
  <si>
    <t>36 months</t>
  </si>
  <si>
    <t>Operations Management</t>
  </si>
  <si>
    <t>24 months</t>
  </si>
  <si>
    <t xml:space="preserve">Operations Management </t>
  </si>
  <si>
    <t>TOTAL</t>
  </si>
  <si>
    <t>Revenue Management</t>
  </si>
  <si>
    <t>Key Spirit Trading 218</t>
  </si>
  <si>
    <t>Information Services</t>
  </si>
  <si>
    <t>Asset Management</t>
  </si>
  <si>
    <t>APRIL 2013-2014</t>
  </si>
  <si>
    <t>MAY 2012-2014</t>
  </si>
  <si>
    <t>JUNE 2013-2014</t>
  </si>
  <si>
    <t>JULY 2013-2014</t>
  </si>
  <si>
    <t>AUGUST 2013-2014</t>
  </si>
  <si>
    <t>SEPTEMBER 2013-2014</t>
  </si>
  <si>
    <t>OCTOBER 2013-2014</t>
  </si>
  <si>
    <t>W0670 WTE</t>
  </si>
  <si>
    <t>The supply and delivery of three (3) 18000l off road water tankers to Construction</t>
  </si>
  <si>
    <t>Ms M Maraka</t>
  </si>
  <si>
    <t>Infrastructure Operations</t>
  </si>
  <si>
    <t>W0648 WTE</t>
  </si>
  <si>
    <t>SA Fence &amp; Gate Investment Holdings</t>
  </si>
  <si>
    <t>The supply and erection of a security boundary fence servitude either side of the Balmoral Canal System at Geelhoutboom Pump Station Area.</t>
  </si>
  <si>
    <t>Ms N Ndumo</t>
  </si>
  <si>
    <t>Trail Surveys</t>
  </si>
  <si>
    <t>HDS laser scanning and geometric 3D modelling of Tzaneen Dam (Fanie Botha Dam, Limpopo) for dam raising design.</t>
  </si>
  <si>
    <t>Mr FE Mulder</t>
  </si>
  <si>
    <t>WQ3764 WTE</t>
  </si>
  <si>
    <t>Once off</t>
  </si>
  <si>
    <t>Limpopo Regions</t>
  </si>
  <si>
    <t>WP0537 WTE</t>
  </si>
  <si>
    <t>Pilisanani Trading Enterprise</t>
  </si>
  <si>
    <t>Undertaking stakeholders empowerment of the catchment forums (Nzhelele and Nwanwedi, Sand, Mogalakwena, Lephalale, Mokolo) for the establishment of the CMA in the Limpopo Water Management Area (WMA).</t>
  </si>
  <si>
    <t>W0656 WTE</t>
  </si>
  <si>
    <t>Siyasitana Fencing</t>
  </si>
  <si>
    <t>The supply and erection of a security fencing at Onverwacht Reservoir and junior housing, Kliphoek Pump Station and security guard house.</t>
  </si>
  <si>
    <t>Ms DM Mmola</t>
  </si>
  <si>
    <t>24 Months</t>
  </si>
  <si>
    <t>Infrastructure Asset Management</t>
  </si>
  <si>
    <t>WP0565 WTE</t>
  </si>
  <si>
    <t>SMEC</t>
  </si>
  <si>
    <t>Appointment of a PSP to continue with the detail design and construction supervision for the rehabilitation of the Vlakfontein Dam.</t>
  </si>
  <si>
    <t>Mr WG vd Westhuizen</t>
  </si>
  <si>
    <t>W0677 ER</t>
  </si>
  <si>
    <t>Metric Industrial Supplies CC</t>
  </si>
  <si>
    <t>Supply and delivery of valve for the delivery of the Taung Bulk Water Supply Scheme</t>
  </si>
  <si>
    <t>W0674 WTE</t>
  </si>
  <si>
    <t>Diesel Innovations</t>
  </si>
  <si>
    <t>R1 055 885.10</t>
  </si>
  <si>
    <t>The supply, delivery, commissioning and maintenance of 550 KVA standby generator for Jericho Dam</t>
  </si>
  <si>
    <t>The supply and delivery of 3CR12 manhole covers, inlet and outlet ventilators and SS340L lifting hook to Construction North in the Limpopo Province.</t>
  </si>
  <si>
    <t>W0679 WTE</t>
  </si>
  <si>
    <t>Bid number W0653 WTE:  Recommendation - The supply and delivery of mild steel and high yield reinforcing steel in 13m lengths (250 &amp; 450 MPA) fabric reinforcement as well as supply, cut, bend and delivery of reinforcing steel for a period of 36 months</t>
  </si>
  <si>
    <t>36 Months</t>
  </si>
  <si>
    <t>Regions</t>
  </si>
  <si>
    <t>Mpumalanga Region</t>
  </si>
  <si>
    <t>W0676 WTE</t>
  </si>
  <si>
    <t>West Bio-Chemical Services (Pty) Ltd</t>
  </si>
  <si>
    <t>Provision to subcontract a laboratory to conduct water quality analysis in Mpumalanga Regional Office</t>
  </si>
  <si>
    <t>Mr S Macevele</t>
  </si>
  <si>
    <t>W0659 WTE</t>
  </si>
  <si>
    <t>SA Rock Drills CC</t>
  </si>
  <si>
    <t>Request for percussion drilling at Duivenhoks Dam rehabilitation in the Western Cape for DWA Construction South.</t>
  </si>
  <si>
    <t xml:space="preserve">PSP Services and Asset Management </t>
  </si>
  <si>
    <t>Request for approval to deviate from the normal procurement procedure and appoint the Symantec certified partner for the renewal of maintenance and support of Symantec Veritas Storage Foundation on the SAP servers</t>
  </si>
  <si>
    <t>Ms M Mabalane</t>
  </si>
  <si>
    <t>12 Months</t>
  </si>
  <si>
    <t>Sithabile Technology Services</t>
  </si>
  <si>
    <t>W0653 WTE (Term contract)</t>
  </si>
  <si>
    <t>W0539 WTE</t>
  </si>
  <si>
    <t>Belrex 528 cc (Hire)</t>
  </si>
  <si>
    <t>Belrex 528 cc (Purchase)</t>
  </si>
  <si>
    <t>The purchase and / or hire of teh scaffolding formwork and special timber formwork for a period of 36 months for Construction North in the Limpop Province.</t>
  </si>
  <si>
    <t>W0678 WTE</t>
  </si>
  <si>
    <t>The supply and delivery of cement to Qamata and Ncora in the Eastern Cape for Construction South</t>
  </si>
  <si>
    <t>Mechanical and electrical Engineering</t>
  </si>
  <si>
    <t>Mechanical and Electrical Engineering</t>
  </si>
  <si>
    <t>WQ3784 WTE</t>
  </si>
  <si>
    <t xml:space="preserve">PC Palace </t>
  </si>
  <si>
    <t>Request for the approval:  Supply and delivery of non standard desktop computers</t>
  </si>
  <si>
    <t>Mr Juanre Theron</t>
  </si>
  <si>
    <t xml:space="preserve">Construction Management </t>
  </si>
  <si>
    <t>W0650 WTE</t>
  </si>
  <si>
    <t>Chuene Matlala Construction</t>
  </si>
  <si>
    <t>The supply and delivery of stainless steel pipes for the Taung Bulk Water Supply Scheme.</t>
  </si>
  <si>
    <t>Metric Industrial Supplies cc</t>
  </si>
  <si>
    <t>W0654 WTE</t>
  </si>
  <si>
    <r>
      <t>The supply and delivery of one (1) 150kVA and one</t>
    </r>
    <r>
      <rPr>
        <sz val="12"/>
        <color indexed="10"/>
        <rFont val="Calibri"/>
        <family val="2"/>
      </rPr>
      <t xml:space="preserve"> (1) 250kVA</t>
    </r>
    <r>
      <rPr>
        <sz val="12"/>
        <color indexed="8"/>
        <rFont val="Calibri"/>
        <family val="2"/>
      </rPr>
      <t xml:space="preserve"> self-contained, self-regulating diesel engine driven alternator set to Construction</t>
    </r>
  </si>
  <si>
    <r>
      <t>The supply and delivery of one</t>
    </r>
    <r>
      <rPr>
        <sz val="12"/>
        <color indexed="10"/>
        <rFont val="Calibri"/>
        <family val="2"/>
      </rPr>
      <t xml:space="preserve"> (1) 150kVA</t>
    </r>
    <r>
      <rPr>
        <sz val="12"/>
        <color indexed="8"/>
        <rFont val="Calibri"/>
        <family val="2"/>
      </rPr>
      <t xml:space="preserve"> and one (1) 250kVA self-contained, self-regulating diesel engine driven alternator set to Construction</t>
    </r>
  </si>
  <si>
    <t>W0609 WTE</t>
  </si>
  <si>
    <t>The supply and delivery of ready mix concrete to the Ventersdorp Bulk Water Supply Scheme.</t>
  </si>
  <si>
    <t>W0432 WTE</t>
  </si>
  <si>
    <t>Surface Preparations Equipment and Coating (Pty) Ltd</t>
  </si>
  <si>
    <t>Mechanical and electrical asset management support of major plant and machinery for the Eastern Cape Region Southern Operations for three years</t>
  </si>
  <si>
    <t>Mr P Prazan</t>
  </si>
  <si>
    <t>WP0564 WTE</t>
  </si>
  <si>
    <t>Appointment of PSP for full design service and construction supervision or the rehabilitation work on Hammersdale Dam (Civil work and Environmental rehabilitation).</t>
  </si>
  <si>
    <t>Naidu Consulting (Pty) Ltd</t>
  </si>
  <si>
    <t>WP0569 WTE</t>
  </si>
  <si>
    <t>Bosch Stemele</t>
  </si>
  <si>
    <t>Appointment of PSP for full design service and construction supervision or the rehabilitation of Ncora Dam pipeline and support structure.</t>
  </si>
  <si>
    <t>Spatial and land reform management</t>
  </si>
  <si>
    <t>WQ3648 WTE</t>
  </si>
  <si>
    <t>Kroep and Rossouw Inc.</t>
  </si>
  <si>
    <t>Cadastral survey of the properties:  Molopo River GWS Disaneng Dam boundary</t>
  </si>
  <si>
    <t>Mr M Lilimu</t>
  </si>
  <si>
    <t>Integrated Water Resource Planning</t>
  </si>
  <si>
    <t>WP0519 WTE</t>
  </si>
  <si>
    <t>Umvoto Africa (Pty) Ltd</t>
  </si>
  <si>
    <t>Support for the continuation of the Water Reconciliation Strategy for the Western Cape Water Supply System:  Appointment of PSP and approval of contract amount.</t>
  </si>
  <si>
    <t>Ms I Thompson</t>
  </si>
  <si>
    <t>W0431 WTE</t>
  </si>
  <si>
    <t>Electrical and mechanical construction (Pty) Ltd</t>
  </si>
  <si>
    <t>Design, manufacture, supply, deliver, install, commission and guarantee of the low voltage electrical system for De Hoop Dam.</t>
  </si>
  <si>
    <t>Mr L Badenhorst</t>
  </si>
  <si>
    <t>Infrastructure Management</t>
  </si>
  <si>
    <t>W0527 WTE</t>
  </si>
  <si>
    <t>Bambanani Technologies</t>
  </si>
  <si>
    <t>Maintenance for existing GWS PLC and security installation for Central Operations.</t>
  </si>
  <si>
    <t>Chuene Matlala Construction (Item 1)</t>
  </si>
  <si>
    <t>Item 2</t>
  </si>
  <si>
    <t>Item 3</t>
  </si>
  <si>
    <t>Item 4</t>
  </si>
  <si>
    <t>Item 5</t>
  </si>
  <si>
    <t>Item 6</t>
  </si>
  <si>
    <t>Item 7</t>
  </si>
  <si>
    <t xml:space="preserve">National Water Resource Infrastructure </t>
  </si>
  <si>
    <t>WP0645 WTE</t>
  </si>
  <si>
    <t>Rendeals Four Consulting CC</t>
  </si>
  <si>
    <t>Appointment of a deleloper to implement the turnkey housing development for the relocation project:  Olifant River Water Resource Development Project.</t>
  </si>
  <si>
    <t>Mr S Seshoka</t>
  </si>
  <si>
    <t>W0663 WTE</t>
  </si>
  <si>
    <t>Tilt-tech CC</t>
  </si>
  <si>
    <t>Request for the approval of awarding bid W0663 WTE:  Supply and delivery of biaxial tilt sensors, self levelling high precision tilt sensors and force balance accelerometers.</t>
  </si>
  <si>
    <t>Mr C Dorfling</t>
  </si>
  <si>
    <t>W0635 WTE</t>
  </si>
  <si>
    <t>K60 Pamlane Development &amp; Projects (Item 1)</t>
  </si>
  <si>
    <t>K60 Pamlane Development &amp; Projects (Item 2)</t>
  </si>
  <si>
    <t>The supply and delivery of articulated dump truck tyres for a periof of 36 months for construction.</t>
  </si>
  <si>
    <t>T-Systems SA (Pty) Ltd</t>
  </si>
  <si>
    <t>To source SAP support and maintenance services</t>
  </si>
  <si>
    <t>W0658 WTE</t>
  </si>
  <si>
    <t>NOVEMBER 2013-2014</t>
  </si>
  <si>
    <t>DECEMBER 2013-2014</t>
  </si>
  <si>
    <t>W0500 WTE</t>
  </si>
  <si>
    <t>Three year term contract for the service, maintenance and repair of lifts installed at various dams and pump stations in accordance with with Occupational Health and Safety Act 85 of 1993.</t>
  </si>
  <si>
    <t>Schindler Lifts (SA) Pty</t>
  </si>
  <si>
    <t>Mr T Ngati</t>
  </si>
  <si>
    <t>Otis (Pty) Ltd</t>
  </si>
  <si>
    <t>WQ4215 WTE</t>
  </si>
  <si>
    <t>Lebone-Lesedi Trading</t>
  </si>
  <si>
    <t>Supply, delivery and installatio of office furniture</t>
  </si>
  <si>
    <t>Mr M Hlatshwayo</t>
  </si>
  <si>
    <t>g</t>
  </si>
  <si>
    <t xml:space="preserve">Cconstruction Managemet </t>
  </si>
  <si>
    <t>W0761 WTE</t>
  </si>
  <si>
    <t xml:space="preserve">The supply and delivery of one (1) 45 ton hydraulic rough terrain crane to Construction </t>
  </si>
  <si>
    <t>W0762 WTE</t>
  </si>
  <si>
    <t>The supply and delivery of one (1) 960mm universal centre lathe to Construction</t>
  </si>
  <si>
    <t>WQ3398 WTE</t>
  </si>
  <si>
    <t>Supply and installation of two bulk filers</t>
  </si>
  <si>
    <t xml:space="preserve"> @Work</t>
  </si>
  <si>
    <t>Optron Geomatics (Pty) Ltd</t>
  </si>
  <si>
    <t>W3391 WTE</t>
  </si>
  <si>
    <t xml:space="preserve">Supply and delivery of one (1) omnistar signal GPS receiver </t>
  </si>
  <si>
    <t>WQ3141 WTE</t>
  </si>
  <si>
    <t>Swarts Trading</t>
  </si>
  <si>
    <t>Rendering of garden services at the Worcester premises for the period of 12 months</t>
  </si>
  <si>
    <t>Ms T Mnukwa</t>
  </si>
  <si>
    <t>W0716 WTE</t>
  </si>
  <si>
    <t>Dynamo Duck Trading &amp; Projects 134</t>
  </si>
  <si>
    <t>Supply and delivery thirteen (13) 15 ton/m hydraulic mounted cranes</t>
  </si>
  <si>
    <t>W0760 WTE</t>
  </si>
  <si>
    <t>Supply and delivery of four (4) 350kW truck trackers with winches to Construction</t>
  </si>
  <si>
    <t>W0647 WTE</t>
  </si>
  <si>
    <t>Stellenbosch Naco</t>
  </si>
  <si>
    <t>Mechanical and electrical asset management support of major plant and machinery for Northern, Central, Eastern, Southern Operations (Limpopo, Mpumalanga, North-West, Gauteng, Free State, Northern Cape, Kwa Zulu-Natal, Eastern Cape and Western Cape).</t>
  </si>
  <si>
    <t>Mr T Dlamini</t>
  </si>
  <si>
    <t>Belta Services</t>
  </si>
  <si>
    <t>Pro Electro System</t>
  </si>
  <si>
    <t>Metabica Consulting</t>
  </si>
  <si>
    <t>DDG: NWRI</t>
  </si>
  <si>
    <t>WP0485 WTE</t>
  </si>
  <si>
    <t>MBSA Consulting; ECA Consulting; CV Chabane and Associate; G4 Umnombo Consortium; Shuma Africa Projects; Naidu Consulting; Afri Infra Group; HWA Engineers and Project Managers; Dartingo Consulting Engineers; Calliper Consulting Engineers;  Xanadu Consulting; IGS Consulting Engineers; DIGES; Babereki Consulting Engineers; Ballanden &amp; Rob SA; Prosper; Ilifa Africa Engineers; Geontsi Consortium; Sigodhi Marah Martin Management; Aphane Consulting; Batseba Engineering Services;  Virtual Consulting Engineers; Engineering Advice and Services;  Mthombeni and Associate; Metabica Logistics; Maragela Consulting Engineers; Tlou Integrated Engineers; LTE Consulting; Neil Lyners &amp; Associates;  Dihlase Consulting; Zithulele Consulting; Muteo Consulting CC; Malani Padayachee &amp; Associates;  Orrie, Welby-Solomon &amp; Associate; Camdekon Carifro Jakoet NOA JV; HTI Consortium; Kgalawe Consulting; Sky High / G&amp;C Consulting JV; Sebego Maloka &amp; Vilgoen Civil engineers (Pty) Ltd; Civil Concepts (Pty) Ltd; Focus Project Management Division of Crowie Project; BVI Consulting Engineers; Kweana Consortium; Jeffares &amp; Green; Sivest SA;  Tank Project Solutions; Tsebo JV; CSM Consulting Service (Pty) Ltd; R&amp;G Consortium; I@ Consulting; Bigen Africa; Naren Mistry Architects CC t/a the Creative Axis A; Sekhukhune &amp; Associate CC; Tango's Aseda Consortium; SSI Engineers and Environmental Consortium; Goba; Aurecon SA; BKS; Khumo Kametsi JV; Arcus Gibb/Knight Piesold JV; Arup; Pro-Plan Consulting Engineers; MBB Consulting Services (PMB) Pty Ltd;</t>
  </si>
  <si>
    <t>Appointmen of PSP to render professional multidisciplinary service covering: civil, structural, mechanical, electrical engineering, architecturall services and project management services for a period of three (3) years and to render support to the National Water Resource Infrastruture Branch (NWRIB)</t>
  </si>
  <si>
    <t>Ms Z Mathe</t>
  </si>
  <si>
    <t>W0619 WTE</t>
  </si>
  <si>
    <t>Inspection of the pre-stressed pipe between Rietspriut and Kriel using electromagnetic techmologies</t>
  </si>
  <si>
    <t>Mr W van der Westhuizen</t>
  </si>
  <si>
    <t>W0759 WTE</t>
  </si>
  <si>
    <t>Shantui Equipment Southern Africa (Pty) Ltd</t>
  </si>
  <si>
    <t>The supply and delivery of five (5) 135 crawler tractorss to Construction</t>
  </si>
  <si>
    <t>WQ4186 WTE</t>
  </si>
  <si>
    <t>Modena Design Centres</t>
  </si>
  <si>
    <t>The supply and delivery of autocad civil 3D software</t>
  </si>
  <si>
    <t>Mr JM Kgopiso</t>
  </si>
  <si>
    <t>SSIS Pipeline services and pure technologies</t>
  </si>
  <si>
    <t xml:space="preserve">Strategic Asset Management </t>
  </si>
  <si>
    <t>WQ4187 WTE</t>
  </si>
  <si>
    <t>Tilt-Tech CC</t>
  </si>
  <si>
    <t>Supply and delivery of three hundred and fifty linear potentiometers</t>
  </si>
  <si>
    <t>Mechanical / electrical Engineering</t>
  </si>
  <si>
    <t>W0763 WTE</t>
  </si>
  <si>
    <t>Condra (Pty) Ltd</t>
  </si>
  <si>
    <t>For the design, manufacture, supply, delivery to site, installation and commission of:  one 40/5 Metric ton electrical overhead travelling crane; one 12 Metric ton electrical overhead travelling crane; various manually operated block and tackles; one personnel cage; one 500 kg winch for Olifants River Water Resources Development Project, De Hoop Dam.</t>
  </si>
  <si>
    <t>Mr J Pretorius</t>
  </si>
  <si>
    <t>W0837 WTE</t>
  </si>
  <si>
    <t>Elsys (Pty) Ltd t/a Electro Systems</t>
  </si>
  <si>
    <t>Design, manufacturing and supply of three hundred (300) 3-dimensional crack width gauges.</t>
  </si>
  <si>
    <t>W0628 WTE</t>
  </si>
  <si>
    <t>Unit price (balancing dam and other stagnant waters)</t>
  </si>
  <si>
    <t>Envirokonsult Scientific Services.  Unit price (Aquatic vegetation in canals).</t>
  </si>
  <si>
    <t>Aquatic Vegetation Management in Water Conveyance Systems – thirty six (36) months of Herbicidal/Algaecidal Aquatic Vegetation Management in canal systems</t>
  </si>
  <si>
    <t>Mr W v/d Westhuizen</t>
  </si>
  <si>
    <t>W0815 WTE</t>
  </si>
  <si>
    <t>Supply, installation and maintenance of Water Meters</t>
  </si>
  <si>
    <t>Lesira-T (Pty) Ltd</t>
  </si>
  <si>
    <t>Mr L Manus</t>
  </si>
  <si>
    <t>Rems &amp; Mams Inc (Unit price)</t>
  </si>
  <si>
    <t>W0766 WTE</t>
  </si>
  <si>
    <t>Construction  Management</t>
  </si>
  <si>
    <t>Construction  Management Operations</t>
  </si>
  <si>
    <t>The load and haulage of dump rock from Mogalakwena Anglo Platinum to Vaal Kop Dam for Construction</t>
  </si>
  <si>
    <t>Mr J Baker</t>
  </si>
  <si>
    <t>Blue Sands Trading 810</t>
  </si>
  <si>
    <t>W0786 WTE</t>
  </si>
  <si>
    <t>The supply and repair of a security boundary fence servitude either side of the Bonnie Brook Canal System running from the Churchill Weir up to Westoe Dam.</t>
  </si>
  <si>
    <t>W0753 WTE</t>
  </si>
  <si>
    <t>Oteng Trading Enterprise and Projects</t>
  </si>
  <si>
    <t>The supply and delivery of bulk cement type CEM 1 52.5N for Stompdrift Dam in the Western Cape for DWA Construction South.</t>
  </si>
  <si>
    <t>Mr K Fortuin</t>
  </si>
  <si>
    <t>Mr M Njeza</t>
  </si>
  <si>
    <t>W0818 WTE</t>
  </si>
  <si>
    <t>W0624 WTE</t>
  </si>
  <si>
    <t>Aludar Holdings (Pty) Ltd</t>
  </si>
  <si>
    <t>Supply of PPE for Construction East at Grootdraai Dam near Standerton in the Mpumalanga Provice</t>
  </si>
  <si>
    <t>Kurt Fortuin</t>
  </si>
  <si>
    <t>Internal Audit</t>
  </si>
  <si>
    <t>Deloitte and Touche</t>
  </si>
  <si>
    <t>Appointment of PSP to perform pre and post implementation audit on SAP upgrade from version 4.7 to ECC6.</t>
  </si>
  <si>
    <t>Pieter Jordaan</t>
  </si>
  <si>
    <t>Eastern Cape Region</t>
  </si>
  <si>
    <t>WQ3245 WTE</t>
  </si>
  <si>
    <t>Cape Armarture Winders</t>
  </si>
  <si>
    <t>Supply of carbon brushes and recoil spring carriers for Brandvlei Pumpstation</t>
  </si>
  <si>
    <t>T Mnukwa</t>
  </si>
  <si>
    <t>KZN Region</t>
  </si>
  <si>
    <t>WP0790 WTE</t>
  </si>
  <si>
    <t>CSIR</t>
  </si>
  <si>
    <t>Appointment of PSP to perform laboratory services for the Water Quality Management:  Kwa Zulu-Natal.</t>
  </si>
  <si>
    <t>Ms R Pillay</t>
  </si>
  <si>
    <t>COO</t>
  </si>
  <si>
    <t>WP0916 WTE</t>
  </si>
  <si>
    <t>Regional Coordination and Managemetn</t>
  </si>
  <si>
    <t>WP0708 WTE</t>
  </si>
  <si>
    <t>Request to contract a laboratory to conduct water quality analysis for a period of 36 months in the Eastern Cape</t>
  </si>
  <si>
    <t>Talbot and Talbot (Pty) Ltd</t>
  </si>
  <si>
    <t>Mr L Jack</t>
  </si>
  <si>
    <t>W0776 WTE</t>
  </si>
  <si>
    <t>SIGBA Construction (Pty) Ltd</t>
  </si>
  <si>
    <t>Supply and delivery of stainless steel  for a period of 24 months to Construction Central</t>
  </si>
  <si>
    <t>Engineering  Services</t>
  </si>
  <si>
    <t>WP0824 WTE</t>
  </si>
  <si>
    <t xml:space="preserve">Ingerop South Africa </t>
  </si>
  <si>
    <t>Mdloti River Development:  Hazelmere Dam Raising:  Construction  Supervision of Civil Works</t>
  </si>
  <si>
    <t>Mr AJ Moore</t>
  </si>
  <si>
    <t>Regional Coordination and Management</t>
  </si>
  <si>
    <t>W0616 WTE</t>
  </si>
  <si>
    <t>Aciel Geometrics</t>
  </si>
  <si>
    <t>supply and delivery of one monitoring precision total station with automatic target recognition for Dam Safety Surveillance.</t>
  </si>
  <si>
    <t>Vital refurbishment work of OE pump set at Tienfonteing Pump Station in the Free State Province.</t>
  </si>
  <si>
    <t>Sulzer Pumps  South Africa (Pty) Ltd</t>
  </si>
  <si>
    <t>W0617 WTE</t>
  </si>
  <si>
    <t>CFO WTE</t>
  </si>
  <si>
    <t xml:space="preserve">Logistics Management </t>
  </si>
  <si>
    <t>WQ4521 WTE</t>
  </si>
  <si>
    <t>Temag Trading CC</t>
  </si>
  <si>
    <t>Supply and delivery for the replenishment of warehouse stationery for WTE - Head Office</t>
  </si>
  <si>
    <t>Ms S Lelaka</t>
  </si>
  <si>
    <t>WQ4450 WTE</t>
  </si>
  <si>
    <t>Sally's Business Enterprise</t>
  </si>
  <si>
    <t>Purchase and installationof furniture and curtains for the Director and secretary of Asset Management</t>
  </si>
  <si>
    <t>Mr T Nevhutalu</t>
  </si>
  <si>
    <t>WQ4152 WTE</t>
  </si>
  <si>
    <t>Ipaq Solutions CC (T/a) The CAD Corporations</t>
  </si>
  <si>
    <t>Autodesk product design premium commercial subscription and autodesk product design suite premium 2014 commercial new slim</t>
  </si>
  <si>
    <t xml:space="preserve">Construction Management Support </t>
  </si>
  <si>
    <t>W0</t>
  </si>
  <si>
    <t>W0682 WTE</t>
  </si>
  <si>
    <t>The repairing and upgrading of water treatment works at Naauwpoort, Zaaihoek, Rietfontein, Grootfontein and water water treatment workss at Grootfontein and Rietfontein at Usutu Vaal GWS</t>
  </si>
  <si>
    <t>Belta Services CC</t>
  </si>
  <si>
    <t>W0756 WTE</t>
  </si>
  <si>
    <t>Sentle Production CC</t>
  </si>
  <si>
    <t>Supply and delivery of fencing material for Lindleyspoort Canal in the North West Province</t>
  </si>
  <si>
    <t>W0729 WTE</t>
  </si>
  <si>
    <t>Sunami International (Pty) Ltd</t>
  </si>
  <si>
    <t>The supply and delivery of containers (storage) and converted containers (office and ablution) for a period of 36 months to Construction North in the Limpopo Province.</t>
  </si>
  <si>
    <t>WQ3352 WTE</t>
  </si>
  <si>
    <t>CLM Positioning Solutions (Pty) Ltd</t>
  </si>
  <si>
    <t xml:space="preserve">Supply and delivery of one portable echo sounder </t>
  </si>
  <si>
    <t>Western Cape</t>
  </si>
  <si>
    <t>WP0419 WTE</t>
  </si>
  <si>
    <t>Element Consulting Engineers (Pty) Ltd</t>
  </si>
  <si>
    <t>Appointment of PSP for provide validation and verification in liew of calling for compulsory licencing ito the National Water Act of 1998 (Act No. 36 of 1998) within K10E, K10F and quaternery drainage areas, Moordkuil and Brak River Catchments, respective, situated in Gouritz Water Management areas, Western Cape geographical area.</t>
  </si>
  <si>
    <t>Mr R Khan</t>
  </si>
</sst>
</file>

<file path=xl/styles.xml><?xml version="1.0" encoding="utf-8"?>
<styleSheet xmlns="http://schemas.openxmlformats.org/spreadsheetml/2006/main">
  <numFmts count="3">
    <numFmt numFmtId="8" formatCode="&quot;R&quot;\ #,##0.00;[Red]&quot;R&quot;\ \-#,##0.00"/>
    <numFmt numFmtId="164" formatCode="[$R-1C09]\ #,##0.00"/>
    <numFmt numFmtId="165" formatCode="[$R-436]\ #,##0.00;[Red][$R-436]\ #,##0.00"/>
  </numFmts>
  <fonts count="12">
    <font>
      <sz val="11"/>
      <color theme="1"/>
      <name val="Calibri"/>
      <family val="2"/>
      <scheme val="minor"/>
    </font>
    <font>
      <sz val="11"/>
      <color indexed="8"/>
      <name val="Calibri"/>
      <family val="2"/>
    </font>
    <font>
      <sz val="11"/>
      <color indexed="10"/>
      <name val="Calibri"/>
      <family val="2"/>
    </font>
    <font>
      <sz val="12"/>
      <color indexed="8"/>
      <name val="Calibri"/>
      <family val="2"/>
    </font>
    <font>
      <b/>
      <sz val="12"/>
      <name val="Arial"/>
      <family val="2"/>
    </font>
    <font>
      <sz val="12"/>
      <color indexed="49"/>
      <name val="Arial"/>
      <family val="2"/>
    </font>
    <font>
      <b/>
      <sz val="11"/>
      <color indexed="8"/>
      <name val="Calibri"/>
      <family val="2"/>
    </font>
    <font>
      <b/>
      <sz val="12"/>
      <color indexed="8"/>
      <name val="Calibri"/>
      <family val="2"/>
    </font>
    <font>
      <b/>
      <sz val="20"/>
      <color indexed="8"/>
      <name val="Calibri"/>
      <family val="2"/>
    </font>
    <font>
      <sz val="8"/>
      <name val="Calibri"/>
      <family val="2"/>
    </font>
    <font>
      <sz val="12"/>
      <color indexed="10"/>
      <name val="Calibri"/>
      <family val="2"/>
    </font>
    <font>
      <b/>
      <sz val="11"/>
      <color theme="1"/>
      <name val="Calibri"/>
      <family val="2"/>
      <scheme val="minor"/>
    </font>
  </fonts>
  <fills count="4">
    <fill>
      <patternFill patternType="none"/>
    </fill>
    <fill>
      <patternFill patternType="gray125"/>
    </fill>
    <fill>
      <patternFill patternType="solid">
        <fgColor indexed="15"/>
        <bgColor indexed="64"/>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cellStyleXfs>
  <cellXfs count="109">
    <xf numFmtId="0" fontId="0" fillId="0" borderId="0" xfId="0"/>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9" fontId="4" fillId="0" borderId="1" xfId="0" applyNumberFormat="1" applyFont="1" applyBorder="1" applyAlignment="1">
      <alignment horizontal="left" vertical="center" wrapText="1"/>
    </xf>
    <xf numFmtId="1" fontId="4" fillId="0" borderId="1" xfId="0" applyNumberFormat="1" applyFont="1" applyBorder="1" applyAlignment="1">
      <alignment horizontal="left" vertical="center" wrapText="1"/>
    </xf>
    <xf numFmtId="0" fontId="4" fillId="0" borderId="1" xfId="0" applyNumberFormat="1" applyFont="1" applyBorder="1" applyAlignment="1">
      <alignment horizontal="left" vertical="center" wrapText="1"/>
    </xf>
    <xf numFmtId="0" fontId="5"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9" fontId="4" fillId="2" borderId="1" xfId="0" applyNumberFormat="1" applyFont="1" applyFill="1" applyBorder="1" applyAlignment="1">
      <alignment horizontal="left" vertical="center" wrapText="1"/>
    </xf>
    <xf numFmtId="1" fontId="4"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15" fontId="3" fillId="0" borderId="1" xfId="0" applyNumberFormat="1" applyFont="1" applyBorder="1" applyAlignment="1">
      <alignment horizontal="left" vertical="center" wrapText="1"/>
    </xf>
    <xf numFmtId="9" fontId="3" fillId="3" borderId="1" xfId="0" applyNumberFormat="1" applyFont="1" applyFill="1" applyBorder="1" applyAlignment="1">
      <alignment horizontal="left" vertical="center" wrapText="1"/>
    </xf>
    <xf numFmtId="9" fontId="0" fillId="3" borderId="1" xfId="0" applyNumberFormat="1" applyFill="1" applyBorder="1" applyAlignment="1">
      <alignment horizontal="left" vertical="center" wrapText="1"/>
    </xf>
    <xf numFmtId="1" fontId="0" fillId="0" borderId="1" xfId="0" applyNumberFormat="1" applyBorder="1" applyAlignment="1">
      <alignment horizontal="left" vertical="center" wrapText="1"/>
    </xf>
    <xf numFmtId="9" fontId="0" fillId="0" borderId="1" xfId="0" applyNumberFormat="1" applyBorder="1" applyAlignment="1">
      <alignment horizontal="left" vertical="center" wrapText="1"/>
    </xf>
    <xf numFmtId="0" fontId="0" fillId="3" borderId="1" xfId="0" applyFill="1" applyBorder="1" applyAlignment="1">
      <alignment horizontal="left" vertical="center" wrapText="1"/>
    </xf>
    <xf numFmtId="10" fontId="0" fillId="3" borderId="1" xfId="0" applyNumberFormat="1" applyFill="1" applyBorder="1" applyAlignment="1">
      <alignment horizontal="left" vertical="center" wrapText="1"/>
    </xf>
    <xf numFmtId="0" fontId="0" fillId="0" borderId="1" xfId="0" applyBorder="1"/>
    <xf numFmtId="0" fontId="0" fillId="0" borderId="0" xfId="0" applyAlignment="1">
      <alignment horizontal="left" vertical="center" wrapText="1"/>
    </xf>
    <xf numFmtId="1" fontId="0" fillId="0" borderId="0" xfId="0" applyNumberFormat="1"/>
    <xf numFmtId="9" fontId="0" fillId="0" borderId="0" xfId="0" applyNumberFormat="1"/>
    <xf numFmtId="9" fontId="3" fillId="0" borderId="2" xfId="0" applyNumberFormat="1" applyFont="1" applyBorder="1" applyAlignment="1">
      <alignment horizontal="left" vertical="center" wrapText="1"/>
    </xf>
    <xf numFmtId="0" fontId="3" fillId="0" borderId="3" xfId="0" applyFont="1" applyBorder="1" applyAlignment="1">
      <alignment horizontal="left" vertical="center" wrapText="1"/>
    </xf>
    <xf numFmtId="9" fontId="3" fillId="3" borderId="3" xfId="0" applyNumberFormat="1" applyFont="1" applyFill="1" applyBorder="1" applyAlignment="1">
      <alignment horizontal="left" vertical="center" wrapText="1"/>
    </xf>
    <xf numFmtId="15" fontId="3" fillId="0" borderId="3" xfId="0" applyNumberFormat="1" applyFont="1" applyBorder="1" applyAlignment="1">
      <alignment horizontal="left" vertical="center" wrapText="1"/>
    </xf>
    <xf numFmtId="9" fontId="0" fillId="3" borderId="4" xfId="0" applyNumberFormat="1" applyFill="1" applyBorder="1" applyAlignment="1">
      <alignment horizontal="left" vertical="center" wrapText="1"/>
    </xf>
    <xf numFmtId="1" fontId="0" fillId="0" borderId="4" xfId="0" applyNumberFormat="1" applyBorder="1" applyAlignment="1">
      <alignment horizontal="left" vertical="center" wrapText="1"/>
    </xf>
    <xf numFmtId="9" fontId="0" fillId="0" borderId="4" xfId="0" applyNumberFormat="1" applyBorder="1" applyAlignment="1">
      <alignment horizontal="left" vertical="center" wrapText="1"/>
    </xf>
    <xf numFmtId="0" fontId="0" fillId="0" borderId="5" xfId="0" applyBorder="1" applyAlignment="1">
      <alignment horizontal="left" vertical="center" wrapText="1"/>
    </xf>
    <xf numFmtId="9" fontId="0" fillId="3" borderId="6" xfId="0" applyNumberFormat="1" applyFill="1" applyBorder="1" applyAlignment="1">
      <alignment horizontal="left" vertical="center" wrapText="1"/>
    </xf>
    <xf numFmtId="165" fontId="7" fillId="0" borderId="1" xfId="0" applyNumberFormat="1" applyFont="1" applyBorder="1" applyAlignment="1">
      <alignment horizontal="right" vertical="center" wrapText="1"/>
    </xf>
    <xf numFmtId="164" fontId="7" fillId="0" borderId="1" xfId="0" applyNumberFormat="1" applyFont="1" applyBorder="1" applyAlignment="1">
      <alignment horizontal="right" vertical="center" wrapText="1"/>
    </xf>
    <xf numFmtId="0" fontId="0" fillId="0" borderId="1" xfId="0" applyBorder="1" applyAlignment="1">
      <alignment horizontal="left" vertical="center" wrapText="1"/>
    </xf>
    <xf numFmtId="15" fontId="0" fillId="0" borderId="1" xfId="0" applyNumberFormat="1" applyBorder="1" applyAlignment="1">
      <alignment horizontal="left" vertical="center" wrapText="1"/>
    </xf>
    <xf numFmtId="15" fontId="0" fillId="0" borderId="7" xfId="0" applyNumberFormat="1" applyBorder="1" applyAlignment="1">
      <alignment horizontal="left" vertical="center" wrapText="1"/>
    </xf>
    <xf numFmtId="0" fontId="0" fillId="0" borderId="1" xfId="0" applyBorder="1" applyAlignment="1">
      <alignment horizontal="justify" wrapText="1"/>
    </xf>
    <xf numFmtId="0" fontId="0" fillId="0" borderId="3" xfId="0" applyBorder="1" applyAlignment="1">
      <alignment horizontal="justify" wrapText="1"/>
    </xf>
    <xf numFmtId="0" fontId="0" fillId="0" borderId="0" xfId="0" applyBorder="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0" fillId="0" borderId="8" xfId="0" applyBorder="1"/>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0" xfId="0" applyFont="1"/>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3" xfId="0" applyBorder="1" applyAlignment="1">
      <alignment horizontal="left" vertical="center" wrapText="1"/>
    </xf>
    <xf numFmtId="0" fontId="0" fillId="3" borderId="3" xfId="0" applyFill="1" applyBorder="1" applyAlignment="1">
      <alignment horizontal="left" vertical="center" wrapText="1"/>
    </xf>
    <xf numFmtId="9" fontId="0" fillId="0" borderId="3" xfId="0" applyNumberFormat="1" applyBorder="1" applyAlignment="1">
      <alignment horizontal="left" vertical="center" wrapText="1"/>
    </xf>
    <xf numFmtId="0" fontId="2" fillId="0" borderId="8" xfId="0" applyFont="1" applyBorder="1" applyAlignment="1">
      <alignment horizontal="left" vertical="center" wrapText="1"/>
    </xf>
    <xf numFmtId="0" fontId="0" fillId="0" borderId="5" xfId="0" applyBorder="1"/>
    <xf numFmtId="0" fontId="2" fillId="0" borderId="8" xfId="0" applyFont="1" applyBorder="1" applyAlignment="1">
      <alignment wrapText="1"/>
    </xf>
    <xf numFmtId="0" fontId="0" fillId="0" borderId="0" xfId="0" applyFill="1" applyBorder="1" applyAlignment="1">
      <alignment horizontal="left" vertical="center" wrapText="1"/>
    </xf>
    <xf numFmtId="164" fontId="0" fillId="0" borderId="1" xfId="0" applyNumberFormat="1" applyBorder="1" applyAlignment="1">
      <alignment horizontal="right" vertical="center" wrapText="1"/>
    </xf>
    <xf numFmtId="164" fontId="11" fillId="0" borderId="1" xfId="0" applyNumberFormat="1" applyFont="1" applyBorder="1" applyAlignment="1">
      <alignment horizontal="right" vertical="center" wrapText="1"/>
    </xf>
    <xf numFmtId="164" fontId="4" fillId="0" borderId="1" xfId="0" applyNumberFormat="1" applyFont="1" applyBorder="1" applyAlignment="1">
      <alignment horizontal="right" vertical="center" wrapText="1"/>
    </xf>
    <xf numFmtId="164" fontId="4" fillId="2" borderId="1" xfId="0" applyNumberFormat="1" applyFont="1" applyFill="1" applyBorder="1" applyAlignment="1">
      <alignment horizontal="right" vertical="center"/>
    </xf>
    <xf numFmtId="164" fontId="0" fillId="0" borderId="1" xfId="0" applyNumberFormat="1" applyFill="1" applyBorder="1" applyAlignment="1">
      <alignment horizontal="right" vertical="center" wrapText="1"/>
    </xf>
    <xf numFmtId="164" fontId="0" fillId="0" borderId="0" xfId="0" applyNumberFormat="1" applyAlignment="1">
      <alignment horizontal="right"/>
    </xf>
    <xf numFmtId="8" fontId="0" fillId="0" borderId="1" xfId="0" applyNumberFormat="1" applyFont="1" applyBorder="1" applyAlignment="1">
      <alignment horizontal="right"/>
    </xf>
    <xf numFmtId="8" fontId="0" fillId="0" borderId="1" xfId="0" applyNumberFormat="1" applyFont="1" applyBorder="1" applyAlignment="1">
      <alignment horizontal="right" vertical="center"/>
    </xf>
    <xf numFmtId="0" fontId="0" fillId="0" borderId="0" xfId="0" applyFont="1" applyAlignment="1">
      <alignment horizontal="right" vertical="center"/>
    </xf>
    <xf numFmtId="0" fontId="0" fillId="0" borderId="1" xfId="0" applyBorder="1" applyAlignment="1">
      <alignment vertical="center"/>
    </xf>
    <xf numFmtId="9" fontId="0" fillId="0" borderId="10" xfId="0" applyNumberFormat="1" applyBorder="1" applyAlignment="1">
      <alignment horizontal="left" vertical="center" wrapText="1"/>
    </xf>
    <xf numFmtId="0" fontId="0" fillId="0" borderId="3" xfId="0" applyBorder="1" applyAlignment="1">
      <alignment vertical="center"/>
    </xf>
    <xf numFmtId="15" fontId="0" fillId="0" borderId="3" xfId="0" applyNumberFormat="1" applyBorder="1" applyAlignment="1">
      <alignment horizontal="left" vertical="center" wrapText="1"/>
    </xf>
    <xf numFmtId="0" fontId="0" fillId="0" borderId="3" xfId="0" applyBorder="1" applyAlignment="1">
      <alignment horizontal="left" vertical="center" wrapText="1"/>
    </xf>
    <xf numFmtId="165" fontId="7" fillId="0" borderId="3" xfId="0" applyNumberFormat="1" applyFont="1" applyBorder="1" applyAlignment="1">
      <alignment horizontal="right" vertical="center" wrapText="1"/>
    </xf>
    <xf numFmtId="0" fontId="0" fillId="0" borderId="1" xfId="0" applyBorder="1" applyAlignment="1">
      <alignment vertical="center" wrapText="1"/>
    </xf>
    <xf numFmtId="0" fontId="0" fillId="0" borderId="0" xfId="0" applyAlignment="1">
      <alignment wrapText="1"/>
    </xf>
    <xf numFmtId="0" fontId="0" fillId="0" borderId="2" xfId="0" applyBorder="1" applyAlignment="1">
      <alignment horizontal="left" vertical="center" wrapText="1"/>
    </xf>
    <xf numFmtId="0" fontId="0" fillId="0" borderId="7" xfId="0" applyBorder="1" applyAlignment="1">
      <alignment horizontal="left" vertical="center" wrapText="1"/>
    </xf>
    <xf numFmtId="1" fontId="0" fillId="0" borderId="3" xfId="0" applyNumberFormat="1" applyBorder="1" applyAlignment="1">
      <alignment horizontal="left" vertical="center" wrapText="1"/>
    </xf>
    <xf numFmtId="0" fontId="0" fillId="0" borderId="3" xfId="0" applyBorder="1" applyAlignment="1">
      <alignment horizontal="left" vertical="center" wrapText="1"/>
    </xf>
    <xf numFmtId="15" fontId="0" fillId="0" borderId="3" xfId="0" applyNumberFormat="1" applyBorder="1" applyAlignment="1">
      <alignment horizontal="left" vertical="center" wrapText="1"/>
    </xf>
    <xf numFmtId="15" fontId="0" fillId="0" borderId="3" xfId="0" applyNumberFormat="1" applyBorder="1" applyAlignment="1">
      <alignment horizontal="left" vertical="center" wrapText="1"/>
    </xf>
    <xf numFmtId="0" fontId="0" fillId="0" borderId="3" xfId="0" applyBorder="1" applyAlignment="1">
      <alignment horizontal="left" vertical="center" wrapText="1"/>
    </xf>
    <xf numFmtId="9" fontId="0" fillId="3" borderId="3" xfId="0" applyNumberFormat="1" applyFill="1" applyBorder="1" applyAlignment="1">
      <alignment horizontal="left" vertical="center" wrapText="1"/>
    </xf>
    <xf numFmtId="15" fontId="0" fillId="0" borderId="3" xfId="0" applyNumberFormat="1" applyBorder="1" applyAlignment="1">
      <alignment horizontal="left" vertical="center" wrapText="1"/>
    </xf>
    <xf numFmtId="0" fontId="0" fillId="0" borderId="3" xfId="0" applyBorder="1" applyAlignment="1">
      <alignment horizontal="left" vertical="center" wrapText="1"/>
    </xf>
    <xf numFmtId="0" fontId="0" fillId="0" borderId="0" xfId="0" applyBorder="1"/>
    <xf numFmtId="15" fontId="0" fillId="0" borderId="3" xfId="0" applyNumberFormat="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vertical="center" wrapText="1"/>
    </xf>
    <xf numFmtId="15" fontId="0" fillId="0" borderId="3" xfId="0" applyNumberFormat="1"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wrapText="1"/>
    </xf>
    <xf numFmtId="0" fontId="0" fillId="0" borderId="3" xfId="0" applyBorder="1" applyAlignment="1">
      <alignment vertical="center" wrapText="1"/>
    </xf>
    <xf numFmtId="0" fontId="0" fillId="0" borderId="0" xfId="0" applyAlignment="1">
      <alignment vertical="center" wrapText="1"/>
    </xf>
    <xf numFmtId="0" fontId="8" fillId="0" borderId="5" xfId="0" applyFont="1" applyFill="1" applyBorder="1" applyAlignment="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7"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0" fillId="0" borderId="2" xfId="0" applyBorder="1" applyAlignment="1">
      <alignment vertical="center"/>
    </xf>
    <xf numFmtId="0" fontId="0" fillId="0" borderId="7" xfId="0" applyBorder="1" applyAlignment="1">
      <alignment vertical="center"/>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17" fontId="8" fillId="0" borderId="5"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24"/>
  <sheetViews>
    <sheetView tabSelected="1" workbookViewId="0">
      <pane ySplit="3" topLeftCell="A4" activePane="bottomLeft" state="frozen"/>
      <selection pane="bottomLeft" activeCell="K1" sqref="K1:K1048576"/>
    </sheetView>
  </sheetViews>
  <sheetFormatPr defaultRowHeight="15"/>
  <cols>
    <col min="1" max="1" width="3.7109375" style="21" customWidth="1"/>
    <col min="2" max="2" width="22" style="74" hidden="1" customWidth="1"/>
    <col min="3" max="3" width="20.140625" style="74" hidden="1" customWidth="1"/>
    <col min="4" max="4" width="15.28515625" customWidth="1"/>
    <col min="5" max="5" width="23.5703125" style="74" bestFit="1" customWidth="1"/>
    <col min="6" max="6" width="23.5703125" style="63" customWidth="1"/>
    <col min="7" max="10" width="0" hidden="1" customWidth="1"/>
    <col min="11" max="11" width="9" style="22" hidden="1" customWidth="1"/>
    <col min="12" max="12" width="8.85546875" style="23" hidden="1" customWidth="1"/>
    <col min="13" max="13" width="28" customWidth="1"/>
    <col min="14" max="14" width="15.85546875" customWidth="1"/>
    <col min="15" max="15" width="17.5703125" style="74" hidden="1" customWidth="1"/>
    <col min="16" max="16" width="18.85546875" hidden="1" customWidth="1"/>
  </cols>
  <sheetData>
    <row r="1" spans="1:16" ht="94.5">
      <c r="A1" s="1"/>
      <c r="B1" s="2" t="s">
        <v>0</v>
      </c>
      <c r="C1" s="2" t="s">
        <v>1</v>
      </c>
      <c r="D1" s="2" t="s">
        <v>2</v>
      </c>
      <c r="E1" s="2" t="s">
        <v>3</v>
      </c>
      <c r="F1" s="60" t="s">
        <v>4</v>
      </c>
      <c r="G1" s="3" t="s">
        <v>5</v>
      </c>
      <c r="H1" s="3" t="s">
        <v>6</v>
      </c>
      <c r="I1" s="3" t="s">
        <v>7</v>
      </c>
      <c r="J1" s="3" t="s">
        <v>8</v>
      </c>
      <c r="K1" s="4" t="s">
        <v>9</v>
      </c>
      <c r="L1" s="3" t="s">
        <v>10</v>
      </c>
      <c r="M1" s="5" t="s">
        <v>11</v>
      </c>
      <c r="N1" s="2" t="s">
        <v>12</v>
      </c>
      <c r="O1" s="2" t="s">
        <v>13</v>
      </c>
      <c r="P1" s="2" t="s">
        <v>14</v>
      </c>
    </row>
    <row r="2" spans="1:16" ht="15.75">
      <c r="A2" s="6"/>
      <c r="B2" s="7"/>
      <c r="C2" s="8"/>
      <c r="D2" s="7"/>
      <c r="E2" s="8"/>
      <c r="F2" s="61" t="s">
        <v>15</v>
      </c>
      <c r="G2" s="9"/>
      <c r="H2" s="9"/>
      <c r="I2" s="9"/>
      <c r="J2" s="9" t="s">
        <v>16</v>
      </c>
      <c r="K2" s="10"/>
      <c r="L2" s="9"/>
      <c r="M2" s="11"/>
      <c r="N2" s="8"/>
      <c r="O2" s="8"/>
      <c r="P2" s="8"/>
    </row>
    <row r="3" spans="1:16" ht="24" customHeight="1">
      <c r="A3" s="94" t="s">
        <v>35</v>
      </c>
      <c r="B3" s="102"/>
      <c r="C3" s="102"/>
      <c r="D3" s="102"/>
      <c r="E3" s="102"/>
      <c r="F3" s="102"/>
      <c r="G3" s="102"/>
      <c r="H3" s="102"/>
      <c r="I3" s="102"/>
      <c r="J3" s="102"/>
      <c r="K3" s="102"/>
      <c r="L3" s="102"/>
      <c r="M3" s="102"/>
      <c r="N3" s="102"/>
      <c r="O3" s="102"/>
      <c r="P3" s="103"/>
    </row>
    <row r="4" spans="1:16" ht="110.25">
      <c r="A4" s="1">
        <v>1</v>
      </c>
      <c r="B4" s="1" t="s">
        <v>141</v>
      </c>
      <c r="C4" s="1" t="s">
        <v>21</v>
      </c>
      <c r="D4" s="67" t="s">
        <v>157</v>
      </c>
      <c r="E4" s="67" t="s">
        <v>158</v>
      </c>
      <c r="F4" s="33">
        <v>745326.47</v>
      </c>
      <c r="G4" s="67"/>
      <c r="H4" s="67"/>
      <c r="I4" s="67"/>
      <c r="J4" s="67"/>
      <c r="K4" s="1">
        <v>5</v>
      </c>
      <c r="L4" s="1">
        <v>0</v>
      </c>
      <c r="M4" s="1" t="s">
        <v>159</v>
      </c>
      <c r="N4" s="13">
        <v>41368</v>
      </c>
      <c r="O4" s="73" t="s">
        <v>160</v>
      </c>
      <c r="P4" s="67" t="s">
        <v>54</v>
      </c>
    </row>
    <row r="5" spans="1:16" ht="63">
      <c r="A5" s="1">
        <v>2</v>
      </c>
      <c r="B5" s="1" t="s">
        <v>107</v>
      </c>
      <c r="C5" s="1" t="s">
        <v>25</v>
      </c>
      <c r="D5" s="67" t="s">
        <v>161</v>
      </c>
      <c r="E5" s="1" t="s">
        <v>162</v>
      </c>
      <c r="F5" s="33">
        <v>19620</v>
      </c>
      <c r="G5" s="67"/>
      <c r="H5" s="67"/>
      <c r="I5" s="67"/>
      <c r="J5" s="67"/>
      <c r="K5" s="1">
        <v>8</v>
      </c>
      <c r="L5" s="1">
        <v>0</v>
      </c>
      <c r="M5" s="1" t="s">
        <v>164</v>
      </c>
      <c r="N5" s="13">
        <v>41376</v>
      </c>
      <c r="O5" s="73" t="s">
        <v>44</v>
      </c>
      <c r="P5" s="67" t="s">
        <v>26</v>
      </c>
    </row>
    <row r="6" spans="1:16" ht="47.25">
      <c r="A6" s="1"/>
      <c r="B6" s="1"/>
      <c r="C6" s="1"/>
      <c r="D6" s="67" t="s">
        <v>161</v>
      </c>
      <c r="E6" s="1" t="s">
        <v>163</v>
      </c>
      <c r="F6" s="33">
        <v>24850</v>
      </c>
      <c r="G6" s="67"/>
      <c r="H6" s="67"/>
      <c r="I6" s="67"/>
      <c r="J6" s="67"/>
      <c r="K6" s="1"/>
      <c r="L6" s="1"/>
      <c r="M6" s="1"/>
      <c r="N6" s="13"/>
      <c r="O6" s="73"/>
      <c r="P6" s="67"/>
    </row>
    <row r="7" spans="1:16" ht="63">
      <c r="A7" s="1">
        <v>3</v>
      </c>
      <c r="B7" s="1" t="s">
        <v>107</v>
      </c>
      <c r="C7" s="1" t="s">
        <v>25</v>
      </c>
      <c r="D7" s="1" t="s">
        <v>108</v>
      </c>
      <c r="E7" s="1" t="s">
        <v>109</v>
      </c>
      <c r="F7" s="33">
        <v>2321533.5</v>
      </c>
      <c r="G7" s="12"/>
      <c r="H7" s="12"/>
      <c r="I7" s="12"/>
      <c r="J7" s="12"/>
      <c r="K7" s="1">
        <v>8</v>
      </c>
      <c r="L7" s="1">
        <v>0</v>
      </c>
      <c r="M7" s="1" t="s">
        <v>110</v>
      </c>
      <c r="N7" s="13">
        <v>41389</v>
      </c>
      <c r="O7" s="1" t="s">
        <v>44</v>
      </c>
      <c r="P7" s="1" t="s">
        <v>54</v>
      </c>
    </row>
    <row r="8" spans="1:16" ht="94.5">
      <c r="A8" s="1">
        <v>4</v>
      </c>
      <c r="B8" s="1" t="s">
        <v>107</v>
      </c>
      <c r="C8" s="1" t="s">
        <v>25</v>
      </c>
      <c r="D8" s="1" t="s">
        <v>112</v>
      </c>
      <c r="E8" s="1" t="s">
        <v>111</v>
      </c>
      <c r="F8" s="33">
        <v>373499.01</v>
      </c>
      <c r="G8" s="12"/>
      <c r="H8" s="12"/>
      <c r="I8" s="12"/>
      <c r="J8" s="12"/>
      <c r="K8" s="1">
        <v>9</v>
      </c>
      <c r="L8" s="1">
        <v>0</v>
      </c>
      <c r="M8" s="1" t="s">
        <v>114</v>
      </c>
      <c r="N8" s="13">
        <v>41389</v>
      </c>
      <c r="O8" s="1" t="s">
        <v>44</v>
      </c>
      <c r="P8" s="1" t="s">
        <v>54</v>
      </c>
    </row>
    <row r="9" spans="1:16" ht="94.5">
      <c r="A9" s="1"/>
      <c r="B9" s="1" t="s">
        <v>107</v>
      </c>
      <c r="C9" s="1" t="s">
        <v>25</v>
      </c>
      <c r="D9" s="1" t="s">
        <v>112</v>
      </c>
      <c r="E9" s="1" t="s">
        <v>111</v>
      </c>
      <c r="F9" s="33">
        <v>489306.66</v>
      </c>
      <c r="G9" s="12"/>
      <c r="H9" s="12"/>
      <c r="I9" s="12"/>
      <c r="J9" s="12"/>
      <c r="K9" s="1">
        <v>9</v>
      </c>
      <c r="L9" s="1">
        <v>0</v>
      </c>
      <c r="M9" s="1" t="s">
        <v>113</v>
      </c>
      <c r="N9" s="13">
        <v>41389</v>
      </c>
      <c r="O9" s="1" t="s">
        <v>44</v>
      </c>
      <c r="P9" s="1" t="s">
        <v>54</v>
      </c>
    </row>
    <row r="10" spans="1:16" ht="110.25">
      <c r="A10" s="1">
        <v>5</v>
      </c>
      <c r="B10" s="1" t="s">
        <v>132</v>
      </c>
      <c r="C10" s="1" t="s">
        <v>132</v>
      </c>
      <c r="D10" s="1" t="s">
        <v>133</v>
      </c>
      <c r="E10" s="1" t="s">
        <v>134</v>
      </c>
      <c r="F10" s="33">
        <v>3390955</v>
      </c>
      <c r="G10" s="12"/>
      <c r="H10" s="12"/>
      <c r="I10" s="12"/>
      <c r="J10" s="12"/>
      <c r="K10" s="1">
        <v>8</v>
      </c>
      <c r="L10" s="1">
        <v>0</v>
      </c>
      <c r="M10" s="1" t="s">
        <v>135</v>
      </c>
      <c r="N10" s="13">
        <v>41389</v>
      </c>
      <c r="O10" s="1" t="s">
        <v>136</v>
      </c>
      <c r="P10" s="1" t="s">
        <v>26</v>
      </c>
    </row>
    <row r="11" spans="1:16" ht="78.75">
      <c r="A11" s="1">
        <v>6</v>
      </c>
      <c r="B11" s="1" t="s">
        <v>23</v>
      </c>
      <c r="C11" s="1" t="s">
        <v>101</v>
      </c>
      <c r="D11" s="1" t="s">
        <v>137</v>
      </c>
      <c r="E11" s="1" t="s">
        <v>138</v>
      </c>
      <c r="F11" s="33">
        <v>7092293.9500000002</v>
      </c>
      <c r="G11" s="12"/>
      <c r="H11" s="12"/>
      <c r="I11" s="12"/>
      <c r="J11" s="12"/>
      <c r="K11" s="1">
        <v>4</v>
      </c>
      <c r="L11" s="1">
        <v>0</v>
      </c>
      <c r="M11" s="1" t="s">
        <v>139</v>
      </c>
      <c r="N11" s="13">
        <v>41389</v>
      </c>
      <c r="O11" s="1" t="s">
        <v>140</v>
      </c>
      <c r="P11" s="1" t="s">
        <v>54</v>
      </c>
    </row>
    <row r="12" spans="1:16" ht="63">
      <c r="A12" s="1">
        <v>7</v>
      </c>
      <c r="B12" s="1" t="s">
        <v>141</v>
      </c>
      <c r="C12" s="1" t="s">
        <v>19</v>
      </c>
      <c r="D12" s="1" t="s">
        <v>142</v>
      </c>
      <c r="E12" s="1" t="s">
        <v>143</v>
      </c>
      <c r="F12" s="33">
        <v>30659318.120000001</v>
      </c>
      <c r="G12" s="12"/>
      <c r="H12" s="12"/>
      <c r="I12" s="12"/>
      <c r="J12" s="12"/>
      <c r="K12" s="1">
        <v>0</v>
      </c>
      <c r="L12" s="1">
        <v>0</v>
      </c>
      <c r="M12" s="1" t="s">
        <v>144</v>
      </c>
      <c r="N12" s="13">
        <v>41389</v>
      </c>
      <c r="O12" s="1" t="s">
        <v>49</v>
      </c>
      <c r="P12" s="1" t="s">
        <v>26</v>
      </c>
    </row>
    <row r="13" spans="1:16" ht="409.5">
      <c r="A13" s="1">
        <v>8</v>
      </c>
      <c r="B13" s="1" t="s">
        <v>152</v>
      </c>
      <c r="C13" s="1" t="s">
        <v>207</v>
      </c>
      <c r="D13" s="1" t="s">
        <v>208</v>
      </c>
      <c r="E13" s="1" t="s">
        <v>209</v>
      </c>
      <c r="F13" s="33"/>
      <c r="G13" s="12"/>
      <c r="H13" s="12"/>
      <c r="I13" s="12"/>
      <c r="J13" s="12"/>
      <c r="K13" s="1"/>
      <c r="L13" s="1"/>
      <c r="M13" s="1" t="s">
        <v>210</v>
      </c>
      <c r="N13" s="13">
        <v>41389</v>
      </c>
      <c r="O13" s="1" t="s">
        <v>211</v>
      </c>
      <c r="P13" s="1" t="s">
        <v>26</v>
      </c>
    </row>
    <row r="14" spans="1:16" ht="15.75">
      <c r="A14" s="99"/>
      <c r="B14" s="100"/>
      <c r="C14" s="100"/>
      <c r="D14" s="100"/>
      <c r="E14" s="101"/>
      <c r="F14" s="33">
        <f>F4+F5+F6+F7+F8+F9+F10+F11+F12</f>
        <v>45116702.710000001</v>
      </c>
      <c r="G14" s="24"/>
      <c r="H14" s="24"/>
      <c r="I14" s="24"/>
      <c r="J14" s="24"/>
      <c r="K14" s="1"/>
      <c r="L14" s="1"/>
      <c r="M14" s="1"/>
      <c r="N14" s="13"/>
      <c r="O14" s="1"/>
      <c r="P14" s="1"/>
    </row>
    <row r="15" spans="1:16" ht="31.5" customHeight="1">
      <c r="A15" s="94" t="s">
        <v>36</v>
      </c>
      <c r="B15" s="102"/>
      <c r="C15" s="102"/>
      <c r="D15" s="102"/>
      <c r="E15" s="102"/>
      <c r="F15" s="102"/>
      <c r="G15" s="102"/>
      <c r="H15" s="102"/>
      <c r="I15" s="102"/>
      <c r="J15" s="102"/>
      <c r="K15" s="102"/>
      <c r="L15" s="102"/>
      <c r="M15" s="102"/>
      <c r="N15" s="102"/>
      <c r="O15" s="102"/>
      <c r="P15" s="103"/>
    </row>
    <row r="16" spans="1:16" ht="31.5" customHeight="1">
      <c r="A16" s="1">
        <v>9</v>
      </c>
      <c r="B16" s="73" t="s">
        <v>33</v>
      </c>
      <c r="C16" s="73" t="s">
        <v>33</v>
      </c>
      <c r="D16" s="67" t="s">
        <v>167</v>
      </c>
      <c r="E16" s="73" t="s">
        <v>165</v>
      </c>
      <c r="F16" s="33">
        <v>77004774.5</v>
      </c>
      <c r="G16" s="67"/>
      <c r="H16" s="67"/>
      <c r="I16" s="67"/>
      <c r="J16" s="67"/>
      <c r="K16" s="67">
        <v>8</v>
      </c>
      <c r="L16" s="67">
        <v>0</v>
      </c>
      <c r="M16" s="1" t="s">
        <v>166</v>
      </c>
      <c r="N16" s="13">
        <v>41403</v>
      </c>
      <c r="O16" s="73" t="s">
        <v>257</v>
      </c>
      <c r="P16" s="67" t="s">
        <v>79</v>
      </c>
    </row>
    <row r="17" spans="1:16" ht="63">
      <c r="A17" s="1">
        <v>10</v>
      </c>
      <c r="B17" s="1" t="s">
        <v>18</v>
      </c>
      <c r="C17" s="1" t="s">
        <v>25</v>
      </c>
      <c r="D17" s="67" t="s">
        <v>115</v>
      </c>
      <c r="E17" s="1" t="s">
        <v>70</v>
      </c>
      <c r="F17" s="33">
        <v>2643607.06</v>
      </c>
      <c r="G17" s="67"/>
      <c r="H17" s="67"/>
      <c r="I17" s="67"/>
      <c r="J17" s="67"/>
      <c r="K17" s="1">
        <v>9</v>
      </c>
      <c r="L17" s="30">
        <v>0</v>
      </c>
      <c r="M17" s="1" t="s">
        <v>116</v>
      </c>
      <c r="N17" s="13">
        <v>41410</v>
      </c>
      <c r="O17" s="73" t="s">
        <v>44</v>
      </c>
      <c r="P17" s="67" t="s">
        <v>54</v>
      </c>
    </row>
    <row r="18" spans="1:16" ht="63">
      <c r="A18" s="1">
        <v>11</v>
      </c>
      <c r="B18" s="1"/>
      <c r="C18" s="25" t="s">
        <v>127</v>
      </c>
      <c r="D18" s="67" t="s">
        <v>128</v>
      </c>
      <c r="E18" s="1" t="s">
        <v>129</v>
      </c>
      <c r="F18" s="33">
        <v>91200</v>
      </c>
      <c r="G18" s="67"/>
      <c r="H18" s="67"/>
      <c r="I18" s="67"/>
      <c r="J18" s="67"/>
      <c r="K18" s="1">
        <v>0</v>
      </c>
      <c r="L18" s="30">
        <v>0</v>
      </c>
      <c r="M18" s="25" t="s">
        <v>130</v>
      </c>
      <c r="N18" s="13">
        <v>41410</v>
      </c>
      <c r="O18" s="92" t="s">
        <v>131</v>
      </c>
      <c r="P18" s="69" t="s">
        <v>54</v>
      </c>
    </row>
    <row r="19" spans="1:16" ht="94.5">
      <c r="A19" s="1">
        <v>12</v>
      </c>
      <c r="B19" s="1" t="s">
        <v>45</v>
      </c>
      <c r="C19" s="25" t="s">
        <v>21</v>
      </c>
      <c r="D19" s="67" t="s">
        <v>124</v>
      </c>
      <c r="E19" s="1" t="s">
        <v>125</v>
      </c>
      <c r="F19" s="33">
        <v>1992275</v>
      </c>
      <c r="G19" s="67"/>
      <c r="H19" s="67"/>
      <c r="I19" s="67"/>
      <c r="J19" s="67"/>
      <c r="K19" s="1">
        <v>0</v>
      </c>
      <c r="L19" s="30">
        <v>0</v>
      </c>
      <c r="M19" s="25" t="s">
        <v>126</v>
      </c>
      <c r="N19" s="13">
        <v>41410</v>
      </c>
      <c r="O19" s="25" t="s">
        <v>22</v>
      </c>
      <c r="P19" s="69"/>
    </row>
    <row r="20" spans="1:16" ht="110.25">
      <c r="A20" s="35">
        <v>13</v>
      </c>
      <c r="B20" s="1" t="s">
        <v>45</v>
      </c>
      <c r="C20" s="25" t="s">
        <v>21</v>
      </c>
      <c r="D20" s="67" t="s">
        <v>121</v>
      </c>
      <c r="E20" s="73" t="s">
        <v>123</v>
      </c>
      <c r="F20" s="33">
        <v>2568374.4</v>
      </c>
      <c r="G20" s="20"/>
      <c r="H20" s="20"/>
      <c r="I20" s="20"/>
      <c r="J20" s="20"/>
      <c r="K20" s="1">
        <v>9</v>
      </c>
      <c r="L20" s="30">
        <v>0</v>
      </c>
      <c r="M20" s="25" t="s">
        <v>122</v>
      </c>
      <c r="N20" s="27">
        <v>41410</v>
      </c>
      <c r="O20" s="25" t="s">
        <v>22</v>
      </c>
      <c r="P20" s="25"/>
    </row>
    <row r="21" spans="1:16" ht="110.25">
      <c r="A21" s="35">
        <v>14</v>
      </c>
      <c r="B21" s="1" t="s">
        <v>152</v>
      </c>
      <c r="C21" s="25"/>
      <c r="D21" s="67" t="s">
        <v>153</v>
      </c>
      <c r="E21" s="73" t="s">
        <v>154</v>
      </c>
      <c r="F21" s="33">
        <v>117016.12</v>
      </c>
      <c r="G21" s="20"/>
      <c r="H21" s="20"/>
      <c r="I21" s="20"/>
      <c r="J21" s="20"/>
      <c r="K21" s="1">
        <v>9</v>
      </c>
      <c r="L21" s="30">
        <v>0</v>
      </c>
      <c r="M21" s="25" t="s">
        <v>155</v>
      </c>
      <c r="N21" s="27">
        <v>41417</v>
      </c>
      <c r="O21" s="25" t="s">
        <v>156</v>
      </c>
      <c r="P21" s="25" t="s">
        <v>54</v>
      </c>
    </row>
    <row r="22" spans="1:16" ht="78.75">
      <c r="A22" s="35">
        <v>15</v>
      </c>
      <c r="B22" s="1" t="s">
        <v>45</v>
      </c>
      <c r="C22" s="1" t="s">
        <v>19</v>
      </c>
      <c r="D22" s="1" t="s">
        <v>72</v>
      </c>
      <c r="E22" s="1" t="s">
        <v>73</v>
      </c>
      <c r="F22" s="33" t="s">
        <v>74</v>
      </c>
      <c r="G22" s="14"/>
      <c r="H22" s="14"/>
      <c r="I22" s="14"/>
      <c r="J22" s="14"/>
      <c r="K22" s="1">
        <v>0</v>
      </c>
      <c r="L22" s="30">
        <v>0</v>
      </c>
      <c r="M22" s="1" t="s">
        <v>75</v>
      </c>
      <c r="N22" s="13">
        <v>41424</v>
      </c>
      <c r="O22" s="1" t="s">
        <v>49</v>
      </c>
      <c r="P22" s="1" t="s">
        <v>54</v>
      </c>
    </row>
    <row r="23" spans="1:16" ht="94.5">
      <c r="A23" s="35">
        <v>16</v>
      </c>
      <c r="B23" s="1" t="s">
        <v>18</v>
      </c>
      <c r="C23" s="1" t="s">
        <v>25</v>
      </c>
      <c r="D23" s="1" t="s">
        <v>77</v>
      </c>
      <c r="E23" s="1" t="s">
        <v>70</v>
      </c>
      <c r="F23" s="33">
        <v>33924.6</v>
      </c>
      <c r="G23" s="14"/>
      <c r="H23" s="14"/>
      <c r="I23" s="14"/>
      <c r="J23" s="14"/>
      <c r="K23" s="1">
        <v>9</v>
      </c>
      <c r="L23" s="30">
        <v>0</v>
      </c>
      <c r="M23" s="1" t="s">
        <v>76</v>
      </c>
      <c r="N23" s="13">
        <v>41424</v>
      </c>
      <c r="O23" s="1" t="s">
        <v>44</v>
      </c>
      <c r="P23" s="1" t="s">
        <v>63</v>
      </c>
    </row>
    <row r="24" spans="1:16" ht="157.5">
      <c r="A24" s="35">
        <v>17</v>
      </c>
      <c r="B24" s="1" t="s">
        <v>18</v>
      </c>
      <c r="C24" s="1" t="s">
        <v>25</v>
      </c>
      <c r="D24" s="1" t="s">
        <v>94</v>
      </c>
      <c r="E24" s="1" t="s">
        <v>145</v>
      </c>
      <c r="F24" s="33">
        <v>1220.57</v>
      </c>
      <c r="G24" s="14"/>
      <c r="H24" s="14"/>
      <c r="I24" s="14"/>
      <c r="J24" s="14"/>
      <c r="K24" s="1">
        <v>8</v>
      </c>
      <c r="L24" s="30">
        <v>0</v>
      </c>
      <c r="M24" s="1" t="s">
        <v>78</v>
      </c>
      <c r="N24" s="13">
        <v>41424</v>
      </c>
      <c r="O24" s="1" t="s">
        <v>44</v>
      </c>
      <c r="P24" s="1" t="s">
        <v>79</v>
      </c>
    </row>
    <row r="25" spans="1:16" ht="47.25">
      <c r="A25" s="35"/>
      <c r="B25" s="1"/>
      <c r="C25" s="1"/>
      <c r="D25" s="1" t="s">
        <v>94</v>
      </c>
      <c r="E25" s="1" t="s">
        <v>146</v>
      </c>
      <c r="F25" s="33">
        <v>1247.24</v>
      </c>
      <c r="G25" s="26"/>
      <c r="H25" s="26"/>
      <c r="I25" s="26"/>
      <c r="J25" s="26"/>
      <c r="K25" s="25"/>
      <c r="L25" s="30"/>
      <c r="M25" s="25"/>
      <c r="N25" s="27"/>
      <c r="O25" s="25"/>
      <c r="P25" s="25"/>
    </row>
    <row r="26" spans="1:16" ht="47.25">
      <c r="A26" s="35"/>
      <c r="B26" s="1"/>
      <c r="C26" s="1"/>
      <c r="D26" s="1" t="s">
        <v>94</v>
      </c>
      <c r="E26" s="1" t="s">
        <v>147</v>
      </c>
      <c r="F26" s="33">
        <v>1320</v>
      </c>
      <c r="G26" s="26"/>
      <c r="H26" s="26"/>
      <c r="I26" s="26"/>
      <c r="J26" s="26"/>
      <c r="K26" s="25"/>
      <c r="L26" s="30"/>
      <c r="M26" s="25"/>
      <c r="N26" s="27"/>
      <c r="O26" s="25"/>
      <c r="P26" s="25"/>
    </row>
    <row r="27" spans="1:16" ht="47.25">
      <c r="A27" s="35"/>
      <c r="B27" s="1"/>
      <c r="C27" s="1"/>
      <c r="D27" s="1" t="s">
        <v>94</v>
      </c>
      <c r="E27" s="1" t="s">
        <v>148</v>
      </c>
      <c r="F27" s="33">
        <v>1350</v>
      </c>
      <c r="G27" s="26"/>
      <c r="H27" s="26"/>
      <c r="I27" s="26"/>
      <c r="J27" s="26"/>
      <c r="K27" s="25"/>
      <c r="L27" s="30"/>
      <c r="M27" s="25"/>
      <c r="N27" s="27"/>
      <c r="O27" s="25"/>
      <c r="P27" s="25"/>
    </row>
    <row r="28" spans="1:16" ht="47.25">
      <c r="A28" s="35"/>
      <c r="B28" s="1"/>
      <c r="C28" s="1"/>
      <c r="D28" s="1" t="s">
        <v>94</v>
      </c>
      <c r="E28" s="1" t="s">
        <v>149</v>
      </c>
      <c r="F28" s="33">
        <v>980</v>
      </c>
      <c r="G28" s="26"/>
      <c r="H28" s="26"/>
      <c r="I28" s="26"/>
      <c r="J28" s="26"/>
      <c r="K28" s="25"/>
      <c r="L28" s="30"/>
      <c r="M28" s="25"/>
      <c r="N28" s="27"/>
      <c r="O28" s="25"/>
      <c r="P28" s="25"/>
    </row>
    <row r="29" spans="1:16" ht="47.25">
      <c r="A29" s="35"/>
      <c r="B29" s="1"/>
      <c r="C29" s="1"/>
      <c r="D29" s="1" t="s">
        <v>94</v>
      </c>
      <c r="E29" s="1" t="s">
        <v>150</v>
      </c>
      <c r="F29" s="33">
        <v>1555</v>
      </c>
      <c r="G29" s="26"/>
      <c r="H29" s="26"/>
      <c r="I29" s="26"/>
      <c r="J29" s="26"/>
      <c r="K29" s="25"/>
      <c r="L29" s="30"/>
      <c r="M29" s="25"/>
      <c r="N29" s="27"/>
      <c r="O29" s="25"/>
      <c r="P29" s="25"/>
    </row>
    <row r="30" spans="1:16" ht="47.25">
      <c r="A30" s="35"/>
      <c r="B30" s="1"/>
      <c r="C30" s="1"/>
      <c r="D30" s="1" t="s">
        <v>94</v>
      </c>
      <c r="E30" s="1" t="s">
        <v>151</v>
      </c>
      <c r="F30" s="33">
        <v>1888</v>
      </c>
      <c r="G30" s="26"/>
      <c r="H30" s="26"/>
      <c r="I30" s="26"/>
      <c r="J30" s="26"/>
      <c r="K30" s="25"/>
      <c r="L30" s="30"/>
      <c r="M30" s="25"/>
      <c r="N30" s="27"/>
      <c r="O30" s="25"/>
      <c r="P30" s="25"/>
    </row>
    <row r="31" spans="1:16" ht="78.75">
      <c r="A31" s="35">
        <v>18</v>
      </c>
      <c r="B31" s="1" t="s">
        <v>80</v>
      </c>
      <c r="C31" s="1" t="s">
        <v>81</v>
      </c>
      <c r="D31" s="1" t="s">
        <v>82</v>
      </c>
      <c r="E31" s="1" t="s">
        <v>83</v>
      </c>
      <c r="F31" s="33">
        <v>2177472</v>
      </c>
      <c r="G31" s="26"/>
      <c r="H31" s="26"/>
      <c r="I31" s="26"/>
      <c r="J31" s="26"/>
      <c r="K31" s="25">
        <v>0</v>
      </c>
      <c r="L31" s="30">
        <v>0</v>
      </c>
      <c r="M31" s="25" t="s">
        <v>84</v>
      </c>
      <c r="N31" s="27">
        <v>41424</v>
      </c>
      <c r="O31" s="25" t="s">
        <v>85</v>
      </c>
      <c r="P31" s="25" t="s">
        <v>63</v>
      </c>
    </row>
    <row r="32" spans="1:16" ht="78.75">
      <c r="A32" s="35">
        <v>19</v>
      </c>
      <c r="B32" s="1" t="s">
        <v>18</v>
      </c>
      <c r="C32" s="25" t="s">
        <v>25</v>
      </c>
      <c r="D32" s="25" t="s">
        <v>86</v>
      </c>
      <c r="E32" s="25" t="s">
        <v>87</v>
      </c>
      <c r="F32" s="72">
        <v>635931</v>
      </c>
      <c r="G32" s="26"/>
      <c r="H32" s="26"/>
      <c r="I32" s="26"/>
      <c r="J32" s="26"/>
      <c r="K32" s="25">
        <v>0</v>
      </c>
      <c r="L32" s="68">
        <v>0</v>
      </c>
      <c r="M32" s="25" t="s">
        <v>88</v>
      </c>
      <c r="N32" s="27">
        <v>41424</v>
      </c>
      <c r="O32" s="25" t="s">
        <v>44</v>
      </c>
      <c r="P32" s="25" t="s">
        <v>54</v>
      </c>
    </row>
    <row r="33" spans="1:16" ht="15.75" customHeight="1">
      <c r="A33" s="99" t="s">
        <v>30</v>
      </c>
      <c r="B33" s="100"/>
      <c r="C33" s="100"/>
      <c r="D33" s="100"/>
      <c r="E33" s="101"/>
      <c r="F33" s="34">
        <f>SUM(F16:F32)</f>
        <v>87274135.489999995</v>
      </c>
      <c r="G33" s="26"/>
      <c r="H33" s="26"/>
      <c r="I33" s="26"/>
      <c r="J33" s="26"/>
      <c r="K33" s="25"/>
      <c r="L33" s="25"/>
      <c r="M33" s="25"/>
      <c r="N33" s="27"/>
      <c r="O33" s="25"/>
      <c r="P33" s="25"/>
    </row>
    <row r="34" spans="1:16" ht="29.25" customHeight="1">
      <c r="A34" s="94" t="s">
        <v>37</v>
      </c>
      <c r="B34" s="95"/>
      <c r="C34" s="95"/>
      <c r="D34" s="95"/>
      <c r="E34" s="95"/>
      <c r="F34" s="95"/>
      <c r="G34" s="95"/>
      <c r="H34" s="95"/>
      <c r="I34" s="95"/>
      <c r="J34" s="95"/>
      <c r="K34" s="95"/>
      <c r="L34" s="95"/>
      <c r="M34" s="95"/>
      <c r="N34" s="95"/>
      <c r="O34" s="95"/>
      <c r="P34" s="96"/>
    </row>
    <row r="35" spans="1:16" ht="45">
      <c r="A35" s="31">
        <v>20</v>
      </c>
      <c r="B35" s="35" t="s">
        <v>18</v>
      </c>
      <c r="C35" s="35" t="s">
        <v>25</v>
      </c>
      <c r="D35" s="35" t="s">
        <v>42</v>
      </c>
      <c r="E35" s="35" t="s">
        <v>32</v>
      </c>
      <c r="F35" s="33">
        <v>2873940</v>
      </c>
      <c r="G35" s="32"/>
      <c r="H35" s="28"/>
      <c r="I35" s="28"/>
      <c r="J35" s="28"/>
      <c r="K35" s="29">
        <v>10</v>
      </c>
      <c r="L35" s="30">
        <v>0</v>
      </c>
      <c r="M35" s="46" t="s">
        <v>43</v>
      </c>
      <c r="N35" s="13">
        <v>41438</v>
      </c>
      <c r="O35" s="90" t="s">
        <v>44</v>
      </c>
      <c r="P35" s="46" t="s">
        <v>54</v>
      </c>
    </row>
    <row r="36" spans="1:16" ht="90">
      <c r="A36" s="35">
        <v>21</v>
      </c>
      <c r="B36" s="35" t="s">
        <v>45</v>
      </c>
      <c r="C36" s="35" t="s">
        <v>19</v>
      </c>
      <c r="D36" s="35" t="s">
        <v>46</v>
      </c>
      <c r="E36" s="35" t="s">
        <v>47</v>
      </c>
      <c r="F36" s="33">
        <v>7726695.8099999996</v>
      </c>
      <c r="G36" s="18"/>
      <c r="H36" s="18"/>
      <c r="I36" s="18"/>
      <c r="J36" s="18"/>
      <c r="K36" s="35">
        <v>0</v>
      </c>
      <c r="L36" s="17">
        <v>0</v>
      </c>
      <c r="M36" s="35" t="s">
        <v>48</v>
      </c>
      <c r="N36" s="13">
        <v>41438</v>
      </c>
      <c r="O36" s="35" t="s">
        <v>49</v>
      </c>
      <c r="P36" s="35" t="s">
        <v>54</v>
      </c>
    </row>
    <row r="37" spans="1:16" ht="75">
      <c r="A37" s="35">
        <v>22</v>
      </c>
      <c r="B37" s="35" t="s">
        <v>23</v>
      </c>
      <c r="C37" s="35" t="s">
        <v>24</v>
      </c>
      <c r="D37" s="35" t="s">
        <v>53</v>
      </c>
      <c r="E37" s="35" t="s">
        <v>50</v>
      </c>
      <c r="F37" s="33">
        <v>152333.89000000001</v>
      </c>
      <c r="G37" s="18"/>
      <c r="H37" s="18"/>
      <c r="I37" s="18"/>
      <c r="J37" s="18"/>
      <c r="K37" s="35">
        <v>0</v>
      </c>
      <c r="L37" s="17">
        <v>0</v>
      </c>
      <c r="M37" s="35" t="s">
        <v>51</v>
      </c>
      <c r="N37" s="13">
        <v>41438</v>
      </c>
      <c r="O37" s="35" t="s">
        <v>52</v>
      </c>
      <c r="P37" s="35" t="s">
        <v>54</v>
      </c>
    </row>
    <row r="38" spans="1:16" ht="141.75">
      <c r="A38" s="35">
        <v>23</v>
      </c>
      <c r="B38" s="1" t="s">
        <v>33</v>
      </c>
      <c r="C38" s="1" t="s">
        <v>89</v>
      </c>
      <c r="D38" s="1" t="s">
        <v>258</v>
      </c>
      <c r="E38" s="1" t="s">
        <v>93</v>
      </c>
      <c r="F38" s="33">
        <v>1195892.99</v>
      </c>
      <c r="G38" s="26"/>
      <c r="H38" s="26"/>
      <c r="I38" s="26"/>
      <c r="J38" s="26"/>
      <c r="K38" s="25"/>
      <c r="L38" s="25"/>
      <c r="M38" s="25" t="s">
        <v>90</v>
      </c>
      <c r="N38" s="27">
        <v>41445</v>
      </c>
      <c r="O38" s="25" t="s">
        <v>91</v>
      </c>
      <c r="P38" s="25" t="s">
        <v>92</v>
      </c>
    </row>
    <row r="39" spans="1:16" ht="135">
      <c r="A39" s="35">
        <v>24</v>
      </c>
      <c r="B39" s="35" t="s">
        <v>55</v>
      </c>
      <c r="C39" s="35"/>
      <c r="D39" s="35" t="s">
        <v>56</v>
      </c>
      <c r="E39" s="35" t="s">
        <v>57</v>
      </c>
      <c r="F39" s="33">
        <v>2814648</v>
      </c>
      <c r="G39" s="52"/>
      <c r="H39" s="52"/>
      <c r="I39" s="52"/>
      <c r="J39" s="52"/>
      <c r="K39" s="44">
        <v>0</v>
      </c>
      <c r="L39" s="53">
        <v>0</v>
      </c>
      <c r="M39" s="44" t="s">
        <v>58</v>
      </c>
      <c r="N39" s="27">
        <v>41453</v>
      </c>
      <c r="O39" s="88" t="s">
        <v>62</v>
      </c>
      <c r="P39" s="44" t="s">
        <v>63</v>
      </c>
    </row>
    <row r="40" spans="1:16" ht="90">
      <c r="A40" s="35">
        <v>25</v>
      </c>
      <c r="B40" s="35" t="s">
        <v>45</v>
      </c>
      <c r="C40" s="35" t="s">
        <v>19</v>
      </c>
      <c r="D40" s="35" t="s">
        <v>59</v>
      </c>
      <c r="E40" s="35" t="s">
        <v>60</v>
      </c>
      <c r="F40" s="33">
        <v>1903094.83</v>
      </c>
      <c r="G40" s="52"/>
      <c r="H40" s="52"/>
      <c r="I40" s="52"/>
      <c r="J40" s="52"/>
      <c r="K40" s="44">
        <v>8</v>
      </c>
      <c r="L40" s="53">
        <v>0</v>
      </c>
      <c r="M40" s="44" t="s">
        <v>61</v>
      </c>
      <c r="N40" s="27">
        <v>41453</v>
      </c>
      <c r="O40" s="88" t="s">
        <v>49</v>
      </c>
      <c r="P40" s="44" t="s">
        <v>54</v>
      </c>
    </row>
    <row r="41" spans="1:16" ht="15.75">
      <c r="A41" s="99"/>
      <c r="B41" s="104"/>
      <c r="C41" s="104"/>
      <c r="D41" s="104"/>
      <c r="E41" s="105"/>
      <c r="F41" s="33">
        <f>F35+F36+F37+F38+F39+F40</f>
        <v>16666605.52</v>
      </c>
      <c r="G41" s="26"/>
      <c r="H41" s="26"/>
      <c r="I41" s="26"/>
      <c r="J41" s="26"/>
      <c r="K41" s="25"/>
      <c r="L41" s="25"/>
      <c r="M41" s="25"/>
      <c r="N41" s="27"/>
      <c r="O41" s="25"/>
      <c r="P41" s="25"/>
    </row>
    <row r="42" spans="1:16" ht="30" customHeight="1">
      <c r="A42" s="94" t="s">
        <v>38</v>
      </c>
      <c r="B42" s="95"/>
      <c r="C42" s="95"/>
      <c r="D42" s="95"/>
      <c r="E42" s="95"/>
      <c r="F42" s="95"/>
      <c r="G42" s="95"/>
      <c r="H42" s="95"/>
      <c r="I42" s="95"/>
      <c r="J42" s="95"/>
      <c r="K42" s="95"/>
      <c r="L42" s="95"/>
      <c r="M42" s="95"/>
      <c r="N42" s="95"/>
      <c r="O42" s="95"/>
      <c r="P42" s="96"/>
    </row>
    <row r="43" spans="1:16" ht="90">
      <c r="A43" s="35">
        <v>26</v>
      </c>
      <c r="B43" s="57" t="s">
        <v>45</v>
      </c>
      <c r="C43" s="35" t="s">
        <v>64</v>
      </c>
      <c r="D43" s="35" t="s">
        <v>65</v>
      </c>
      <c r="E43" s="35" t="s">
        <v>66</v>
      </c>
      <c r="F43" s="33">
        <v>16148045</v>
      </c>
      <c r="G43" s="19"/>
      <c r="H43" s="19"/>
      <c r="I43" s="19"/>
      <c r="J43" s="19"/>
      <c r="K43" s="16">
        <v>8</v>
      </c>
      <c r="L43" s="17">
        <v>0</v>
      </c>
      <c r="M43" s="51" t="s">
        <v>67</v>
      </c>
      <c r="N43" s="36">
        <v>41466</v>
      </c>
      <c r="O43" s="35" t="s">
        <v>68</v>
      </c>
      <c r="P43" s="35"/>
    </row>
    <row r="44" spans="1:16" s="47" customFormat="1" ht="45">
      <c r="A44" s="48">
        <v>27</v>
      </c>
      <c r="B44" s="49" t="s">
        <v>18</v>
      </c>
      <c r="C44" s="49" t="s">
        <v>25</v>
      </c>
      <c r="D44" s="35" t="s">
        <v>69</v>
      </c>
      <c r="E44" s="1" t="s">
        <v>70</v>
      </c>
      <c r="F44" s="33">
        <v>608324.43000000005</v>
      </c>
      <c r="G44" s="14"/>
      <c r="H44" s="14"/>
      <c r="I44" s="14"/>
      <c r="J44" s="14"/>
      <c r="K44" s="1">
        <v>18</v>
      </c>
      <c r="L44" s="17">
        <v>0</v>
      </c>
      <c r="M44" s="51" t="s">
        <v>71</v>
      </c>
      <c r="N44" s="36">
        <v>41466</v>
      </c>
      <c r="O44" s="35" t="s">
        <v>44</v>
      </c>
      <c r="P44" s="1" t="s">
        <v>54</v>
      </c>
    </row>
    <row r="45" spans="1:16" ht="25.5" customHeight="1">
      <c r="A45" s="50"/>
      <c r="B45" s="99" t="s">
        <v>30</v>
      </c>
      <c r="C45" s="104"/>
      <c r="D45" s="104"/>
      <c r="E45" s="104"/>
      <c r="F45" s="33">
        <f>F43+F44</f>
        <v>16756369.43</v>
      </c>
      <c r="G45" s="14"/>
      <c r="H45" s="14"/>
      <c r="I45" s="14"/>
      <c r="J45" s="14"/>
      <c r="K45" s="1"/>
      <c r="L45" s="1"/>
      <c r="M45" s="1"/>
      <c r="N45" s="13"/>
      <c r="O45" s="1"/>
      <c r="P45" s="1"/>
    </row>
    <row r="46" spans="1:16" ht="29.25" customHeight="1">
      <c r="A46" s="94" t="s">
        <v>39</v>
      </c>
      <c r="B46" s="95"/>
      <c r="C46" s="95"/>
      <c r="D46" s="95"/>
      <c r="E46" s="95"/>
      <c r="F46" s="95"/>
      <c r="G46" s="95"/>
      <c r="H46" s="95"/>
      <c r="I46" s="95"/>
      <c r="J46" s="95"/>
      <c r="K46" s="95"/>
      <c r="L46" s="95"/>
      <c r="M46" s="95"/>
      <c r="N46" s="95"/>
      <c r="O46" s="95"/>
      <c r="P46" s="96"/>
    </row>
    <row r="47" spans="1:16" ht="90">
      <c r="A47" s="35">
        <v>28</v>
      </c>
      <c r="B47" s="35" t="s">
        <v>18</v>
      </c>
      <c r="C47" s="35" t="s">
        <v>25</v>
      </c>
      <c r="D47" s="35" t="s">
        <v>95</v>
      </c>
      <c r="E47" s="35" t="s">
        <v>96</v>
      </c>
      <c r="F47" s="33">
        <v>48889.1</v>
      </c>
      <c r="G47" s="18"/>
      <c r="H47" s="18"/>
      <c r="I47" s="18"/>
      <c r="J47" s="18"/>
      <c r="K47" s="16">
        <v>0</v>
      </c>
      <c r="L47" s="17">
        <v>0</v>
      </c>
      <c r="M47" s="35" t="s">
        <v>98</v>
      </c>
      <c r="N47" s="36">
        <v>41487</v>
      </c>
      <c r="O47" s="35" t="s">
        <v>44</v>
      </c>
      <c r="P47" s="35" t="s">
        <v>63</v>
      </c>
    </row>
    <row r="48" spans="1:16" ht="90">
      <c r="A48" s="35">
        <v>29</v>
      </c>
      <c r="B48" s="35" t="s">
        <v>18</v>
      </c>
      <c r="C48" s="35" t="s">
        <v>25</v>
      </c>
      <c r="D48" s="35" t="s">
        <v>95</v>
      </c>
      <c r="E48" s="35" t="s">
        <v>97</v>
      </c>
      <c r="F48" s="33">
        <v>166682.88</v>
      </c>
      <c r="G48" s="18"/>
      <c r="H48" s="18"/>
      <c r="I48" s="18"/>
      <c r="J48" s="18"/>
      <c r="K48" s="16">
        <v>0</v>
      </c>
      <c r="L48" s="17">
        <v>0</v>
      </c>
      <c r="M48" s="35" t="s">
        <v>98</v>
      </c>
      <c r="N48" s="36">
        <v>41487</v>
      </c>
      <c r="O48" s="35" t="s">
        <v>44</v>
      </c>
      <c r="P48" s="35" t="s">
        <v>63</v>
      </c>
    </row>
    <row r="49" spans="1:16" ht="60">
      <c r="A49" s="35">
        <v>30</v>
      </c>
      <c r="B49" s="35" t="s">
        <v>18</v>
      </c>
      <c r="C49" s="35" t="s">
        <v>25</v>
      </c>
      <c r="D49" s="35" t="s">
        <v>99</v>
      </c>
      <c r="E49" s="35" t="s">
        <v>70</v>
      </c>
      <c r="F49" s="33">
        <v>12563025.26</v>
      </c>
      <c r="G49" s="18"/>
      <c r="H49" s="18"/>
      <c r="I49" s="18"/>
      <c r="J49" s="18"/>
      <c r="K49" s="16">
        <v>9</v>
      </c>
      <c r="L49" s="17">
        <v>0</v>
      </c>
      <c r="M49" s="35" t="s">
        <v>100</v>
      </c>
      <c r="N49" s="36">
        <v>41487</v>
      </c>
      <c r="O49" s="35" t="s">
        <v>44</v>
      </c>
      <c r="P49" s="35" t="s">
        <v>54</v>
      </c>
    </row>
    <row r="50" spans="1:16" ht="45">
      <c r="A50" s="35">
        <v>31</v>
      </c>
      <c r="B50" s="35" t="s">
        <v>23</v>
      </c>
      <c r="C50" s="35" t="s">
        <v>102</v>
      </c>
      <c r="D50" s="35" t="s">
        <v>103</v>
      </c>
      <c r="E50" s="35" t="s">
        <v>104</v>
      </c>
      <c r="F50" s="33">
        <v>236471.55</v>
      </c>
      <c r="G50" s="18"/>
      <c r="H50" s="18"/>
      <c r="I50" s="18"/>
      <c r="J50" s="18"/>
      <c r="K50" s="16">
        <v>4</v>
      </c>
      <c r="L50" s="17">
        <v>0</v>
      </c>
      <c r="M50" s="35" t="s">
        <v>105</v>
      </c>
      <c r="N50" s="36">
        <v>41487</v>
      </c>
      <c r="O50" s="35" t="s">
        <v>106</v>
      </c>
      <c r="P50" s="35" t="s">
        <v>54</v>
      </c>
    </row>
    <row r="51" spans="1:16" ht="90">
      <c r="A51" s="35">
        <v>32</v>
      </c>
      <c r="B51" s="35" t="s">
        <v>45</v>
      </c>
      <c r="C51" s="35" t="s">
        <v>21</v>
      </c>
      <c r="D51" s="35" t="s">
        <v>117</v>
      </c>
      <c r="E51" s="35" t="s">
        <v>118</v>
      </c>
      <c r="F51" s="33">
        <v>172475.83</v>
      </c>
      <c r="G51" s="18"/>
      <c r="H51" s="18"/>
      <c r="I51" s="18"/>
      <c r="J51" s="18"/>
      <c r="K51" s="16">
        <v>0</v>
      </c>
      <c r="L51" s="17">
        <v>0</v>
      </c>
      <c r="M51" s="35" t="s">
        <v>119</v>
      </c>
      <c r="N51" s="36">
        <v>41494</v>
      </c>
      <c r="O51" s="35" t="s">
        <v>120</v>
      </c>
      <c r="P51" s="35" t="s">
        <v>26</v>
      </c>
    </row>
    <row r="52" spans="1:16" ht="105">
      <c r="A52" s="97">
        <v>33</v>
      </c>
      <c r="B52" s="35" t="s">
        <v>45</v>
      </c>
      <c r="C52" s="35" t="s">
        <v>21</v>
      </c>
      <c r="D52" s="35" t="s">
        <v>170</v>
      </c>
      <c r="E52" s="35" t="s">
        <v>172</v>
      </c>
      <c r="F52" s="33">
        <v>16861.650000000001</v>
      </c>
      <c r="G52" s="52"/>
      <c r="H52" s="52"/>
      <c r="I52" s="52"/>
      <c r="J52" s="52"/>
      <c r="K52" s="77">
        <v>0</v>
      </c>
      <c r="L52" s="53">
        <v>0</v>
      </c>
      <c r="M52" s="35" t="s">
        <v>171</v>
      </c>
      <c r="N52" s="70">
        <v>41514</v>
      </c>
      <c r="O52" s="88" t="s">
        <v>173</v>
      </c>
      <c r="P52" s="71" t="s">
        <v>26</v>
      </c>
    </row>
    <row r="53" spans="1:16" ht="105">
      <c r="A53" s="98"/>
      <c r="B53" s="35" t="s">
        <v>45</v>
      </c>
      <c r="C53" s="35" t="s">
        <v>21</v>
      </c>
      <c r="D53" s="35" t="s">
        <v>170</v>
      </c>
      <c r="E53" s="35" t="s">
        <v>174</v>
      </c>
      <c r="F53" s="33">
        <v>34255</v>
      </c>
      <c r="G53" s="52"/>
      <c r="H53" s="52"/>
      <c r="I53" s="52"/>
      <c r="J53" s="52"/>
      <c r="K53" s="77">
        <v>0</v>
      </c>
      <c r="L53" s="53">
        <v>0</v>
      </c>
      <c r="M53" s="35" t="s">
        <v>171</v>
      </c>
      <c r="N53" s="70">
        <v>41514</v>
      </c>
      <c r="O53" s="88" t="s">
        <v>173</v>
      </c>
      <c r="P53" s="71" t="s">
        <v>26</v>
      </c>
    </row>
    <row r="54" spans="1:16" ht="30">
      <c r="A54" s="35">
        <v>34</v>
      </c>
      <c r="B54" s="35" t="s">
        <v>20</v>
      </c>
      <c r="C54" s="35" t="s">
        <v>31</v>
      </c>
      <c r="D54" s="35" t="s">
        <v>175</v>
      </c>
      <c r="E54" s="35" t="s">
        <v>176</v>
      </c>
      <c r="F54" s="33">
        <v>244022</v>
      </c>
      <c r="G54" s="52"/>
      <c r="H54" s="52"/>
      <c r="I54" s="52"/>
      <c r="J54" s="52"/>
      <c r="K54" s="77">
        <v>0</v>
      </c>
      <c r="L54" s="53">
        <v>0</v>
      </c>
      <c r="M54" s="71" t="s">
        <v>177</v>
      </c>
      <c r="N54" s="70">
        <v>41514</v>
      </c>
      <c r="O54" s="88" t="s">
        <v>178</v>
      </c>
      <c r="P54" s="71" t="s">
        <v>54</v>
      </c>
    </row>
    <row r="55" spans="1:16" ht="45">
      <c r="A55" s="31">
        <v>35</v>
      </c>
      <c r="B55" s="35" t="s">
        <v>180</v>
      </c>
      <c r="C55" s="35" t="s">
        <v>25</v>
      </c>
      <c r="D55" s="35" t="s">
        <v>181</v>
      </c>
      <c r="E55" s="35" t="s">
        <v>32</v>
      </c>
      <c r="F55" s="33">
        <v>5678649.1799999997</v>
      </c>
      <c r="G55" s="52"/>
      <c r="H55" s="52"/>
      <c r="I55" s="52"/>
      <c r="J55" s="52"/>
      <c r="K55" s="77">
        <v>0</v>
      </c>
      <c r="L55" s="53">
        <v>0</v>
      </c>
      <c r="M55" s="71" t="s">
        <v>182</v>
      </c>
      <c r="N55" s="70">
        <v>41514</v>
      </c>
      <c r="O55" s="88" t="s">
        <v>44</v>
      </c>
      <c r="P55" s="71" t="s">
        <v>54</v>
      </c>
    </row>
    <row r="56" spans="1:16" ht="45">
      <c r="A56" s="31">
        <v>36</v>
      </c>
      <c r="B56" s="35" t="s">
        <v>18</v>
      </c>
      <c r="C56" s="35" t="s">
        <v>25</v>
      </c>
      <c r="D56" s="35" t="s">
        <v>183</v>
      </c>
      <c r="E56" s="35" t="s">
        <v>111</v>
      </c>
      <c r="F56" s="33">
        <v>810704.16</v>
      </c>
      <c r="G56" s="52"/>
      <c r="H56" s="52"/>
      <c r="I56" s="52"/>
      <c r="J56" s="52"/>
      <c r="K56" s="77">
        <v>10</v>
      </c>
      <c r="L56" s="53">
        <v>0</v>
      </c>
      <c r="M56" s="71" t="s">
        <v>184</v>
      </c>
      <c r="N56" s="70">
        <v>41514</v>
      </c>
      <c r="O56" s="88" t="s">
        <v>44</v>
      </c>
      <c r="P56" s="71" t="s">
        <v>54</v>
      </c>
    </row>
    <row r="57" spans="1:16" ht="30">
      <c r="A57" s="31">
        <v>37</v>
      </c>
      <c r="B57" s="35" t="s">
        <v>29</v>
      </c>
      <c r="C57" s="35"/>
      <c r="D57" s="35" t="s">
        <v>185</v>
      </c>
      <c r="E57" s="35" t="s">
        <v>187</v>
      </c>
      <c r="F57" s="33">
        <v>180179.28</v>
      </c>
      <c r="G57" s="52"/>
      <c r="H57" s="52"/>
      <c r="I57" s="52"/>
      <c r="J57" s="52"/>
      <c r="K57" s="77">
        <v>12</v>
      </c>
      <c r="L57" s="53">
        <v>0</v>
      </c>
      <c r="M57" s="35" t="s">
        <v>186</v>
      </c>
      <c r="N57" s="70">
        <v>41545</v>
      </c>
      <c r="O57" s="88" t="s">
        <v>194</v>
      </c>
      <c r="P57" s="71" t="s">
        <v>54</v>
      </c>
    </row>
    <row r="58" spans="1:16" ht="30">
      <c r="A58" s="31">
        <v>38</v>
      </c>
      <c r="B58" s="35" t="s">
        <v>29</v>
      </c>
      <c r="C58" s="35"/>
      <c r="D58" s="35" t="s">
        <v>189</v>
      </c>
      <c r="E58" s="35" t="s">
        <v>188</v>
      </c>
      <c r="F58" s="33">
        <v>77184.27</v>
      </c>
      <c r="G58" s="52"/>
      <c r="H58" s="52"/>
      <c r="I58" s="52"/>
      <c r="J58" s="52"/>
      <c r="K58" s="77">
        <v>4</v>
      </c>
      <c r="L58" s="53">
        <v>0</v>
      </c>
      <c r="M58" s="88" t="s">
        <v>190</v>
      </c>
      <c r="N58" s="89">
        <v>41514</v>
      </c>
      <c r="O58" s="88" t="s">
        <v>194</v>
      </c>
      <c r="P58" s="88" t="s">
        <v>54</v>
      </c>
    </row>
    <row r="59" spans="1:16" ht="90">
      <c r="A59" s="31"/>
      <c r="B59" s="35" t="s">
        <v>29</v>
      </c>
      <c r="C59" s="35" t="s">
        <v>21</v>
      </c>
      <c r="D59" s="35" t="s">
        <v>309</v>
      </c>
      <c r="E59" s="35" t="s">
        <v>310</v>
      </c>
      <c r="F59" s="33">
        <v>267909.12</v>
      </c>
      <c r="G59" s="52"/>
      <c r="H59" s="52"/>
      <c r="I59" s="52"/>
      <c r="J59" s="52"/>
      <c r="K59" s="77">
        <v>0</v>
      </c>
      <c r="L59" s="53">
        <v>0</v>
      </c>
      <c r="M59" s="88" t="s">
        <v>311</v>
      </c>
      <c r="N59" s="89">
        <v>41514</v>
      </c>
      <c r="O59" s="88" t="s">
        <v>68</v>
      </c>
      <c r="P59" s="88" t="s">
        <v>54</v>
      </c>
    </row>
    <row r="60" spans="1:16" ht="15.75">
      <c r="A60" s="31"/>
      <c r="B60" s="35"/>
      <c r="C60" s="35"/>
      <c r="D60" s="35"/>
      <c r="E60" s="35"/>
      <c r="F60" s="33"/>
      <c r="G60" s="52"/>
      <c r="H60" s="52"/>
      <c r="I60" s="52"/>
      <c r="J60" s="52"/>
      <c r="K60" s="77"/>
      <c r="L60" s="53"/>
      <c r="M60" s="88"/>
      <c r="N60" s="89"/>
      <c r="O60" s="88"/>
      <c r="P60" s="88"/>
    </row>
    <row r="61" spans="1:16" ht="15.75">
      <c r="A61" s="31"/>
      <c r="B61" s="35"/>
      <c r="C61" s="35"/>
      <c r="D61" s="35"/>
      <c r="E61" s="35"/>
      <c r="F61" s="33"/>
      <c r="G61" s="52"/>
      <c r="H61" s="52"/>
      <c r="I61" s="52"/>
      <c r="J61" s="52"/>
      <c r="K61" s="77"/>
      <c r="L61" s="53"/>
      <c r="M61" s="71"/>
      <c r="N61" s="70"/>
      <c r="O61" s="88"/>
      <c r="P61" s="71"/>
    </row>
    <row r="62" spans="1:16" ht="15.75" hidden="1">
      <c r="A62" s="31" t="s">
        <v>179</v>
      </c>
      <c r="B62" s="75"/>
      <c r="C62" s="75"/>
      <c r="D62" s="75"/>
      <c r="E62" s="76"/>
      <c r="F62" s="33"/>
      <c r="G62" s="52"/>
      <c r="H62" s="52"/>
      <c r="I62" s="52"/>
      <c r="J62" s="52"/>
      <c r="K62" s="77"/>
      <c r="L62" s="53"/>
      <c r="M62" s="71"/>
      <c r="N62" s="70"/>
      <c r="O62" s="88"/>
      <c r="P62" s="71"/>
    </row>
    <row r="63" spans="1:16" ht="15.75" customHeight="1">
      <c r="A63" s="99" t="s">
        <v>30</v>
      </c>
      <c r="B63" s="100"/>
      <c r="C63" s="100"/>
      <c r="D63" s="100"/>
      <c r="E63" s="101"/>
      <c r="F63" s="34">
        <f>F47+F48+F49+F50+F51+F52+F53+53</f>
        <v>13238714.270000001</v>
      </c>
      <c r="G63" s="26"/>
      <c r="H63" s="26"/>
      <c r="I63" s="26"/>
      <c r="J63" s="26"/>
      <c r="K63" s="25"/>
      <c r="L63" s="25"/>
      <c r="M63" s="25"/>
      <c r="N63" s="27"/>
      <c r="O63" s="25"/>
      <c r="P63" s="25"/>
    </row>
    <row r="64" spans="1:16" ht="29.25" customHeight="1">
      <c r="A64" s="94" t="s">
        <v>40</v>
      </c>
      <c r="B64" s="95"/>
      <c r="C64" s="95"/>
      <c r="D64" s="95"/>
      <c r="E64" s="95"/>
      <c r="F64" s="95"/>
      <c r="G64" s="95"/>
      <c r="H64" s="95"/>
      <c r="I64" s="95"/>
      <c r="J64" s="95"/>
      <c r="K64" s="95"/>
      <c r="L64" s="95"/>
      <c r="M64" s="95"/>
      <c r="N64" s="95"/>
      <c r="O64" s="95"/>
      <c r="P64" s="96"/>
    </row>
    <row r="65" spans="1:17" ht="45">
      <c r="A65" s="35">
        <v>39</v>
      </c>
      <c r="B65" s="35" t="s">
        <v>29</v>
      </c>
      <c r="C65" s="35"/>
      <c r="D65" s="35" t="s">
        <v>191</v>
      </c>
      <c r="E65" s="35" t="s">
        <v>192</v>
      </c>
      <c r="F65" s="59">
        <v>41040</v>
      </c>
      <c r="G65" s="15"/>
      <c r="H65" s="15"/>
      <c r="I65" s="15"/>
      <c r="J65" s="15"/>
      <c r="K65" s="35">
        <v>16</v>
      </c>
      <c r="L65" s="35">
        <v>0</v>
      </c>
      <c r="M65" s="35" t="s">
        <v>193</v>
      </c>
      <c r="N65" s="36">
        <v>41521</v>
      </c>
      <c r="O65" s="35" t="s">
        <v>194</v>
      </c>
      <c r="P65" s="35" t="s">
        <v>92</v>
      </c>
    </row>
    <row r="66" spans="1:17" ht="45">
      <c r="A66" s="35">
        <v>40</v>
      </c>
      <c r="B66" s="35" t="s">
        <v>18</v>
      </c>
      <c r="C66" s="35" t="s">
        <v>25</v>
      </c>
      <c r="D66" s="35" t="s">
        <v>195</v>
      </c>
      <c r="E66" s="35" t="s">
        <v>196</v>
      </c>
      <c r="F66" s="58">
        <v>3855081</v>
      </c>
      <c r="G66" s="15"/>
      <c r="H66" s="15"/>
      <c r="I66" s="15"/>
      <c r="J66" s="15"/>
      <c r="K66" s="35">
        <v>8</v>
      </c>
      <c r="L66" s="35">
        <v>0</v>
      </c>
      <c r="M66" s="35" t="s">
        <v>197</v>
      </c>
      <c r="N66" s="36">
        <v>41521</v>
      </c>
      <c r="O66" s="35" t="s">
        <v>44</v>
      </c>
      <c r="P66" s="35"/>
    </row>
    <row r="67" spans="1:17" ht="150">
      <c r="A67" s="35">
        <v>41</v>
      </c>
      <c r="B67" s="35" t="s">
        <v>29</v>
      </c>
      <c r="C67" s="35" t="s">
        <v>21</v>
      </c>
      <c r="D67" s="35" t="s">
        <v>200</v>
      </c>
      <c r="E67" s="35" t="s">
        <v>201</v>
      </c>
      <c r="F67" s="58">
        <v>0</v>
      </c>
      <c r="G67" s="15"/>
      <c r="H67" s="15"/>
      <c r="I67" s="15"/>
      <c r="J67" s="15"/>
      <c r="K67" s="35">
        <v>0</v>
      </c>
      <c r="L67" s="35">
        <v>0</v>
      </c>
      <c r="M67" s="35" t="s">
        <v>202</v>
      </c>
      <c r="N67" s="36">
        <v>41526</v>
      </c>
      <c r="O67" s="35" t="s">
        <v>203</v>
      </c>
      <c r="P67" s="35" t="s">
        <v>26</v>
      </c>
    </row>
    <row r="68" spans="1:17">
      <c r="A68" s="35"/>
      <c r="B68" s="35"/>
      <c r="C68" s="35"/>
      <c r="D68" s="35" t="s">
        <v>200</v>
      </c>
      <c r="E68" s="35" t="s">
        <v>204</v>
      </c>
      <c r="F68" s="58">
        <v>0</v>
      </c>
      <c r="G68" s="15"/>
      <c r="H68" s="15"/>
      <c r="I68" s="15"/>
      <c r="J68" s="15"/>
      <c r="K68" s="35">
        <v>0</v>
      </c>
      <c r="L68" s="35">
        <v>0</v>
      </c>
      <c r="M68" s="35"/>
      <c r="N68" s="36"/>
      <c r="O68" s="35"/>
      <c r="P68" s="35"/>
    </row>
    <row r="69" spans="1:17">
      <c r="A69" s="35"/>
      <c r="B69" s="35"/>
      <c r="C69" s="35"/>
      <c r="D69" s="35" t="s">
        <v>200</v>
      </c>
      <c r="E69" s="35" t="s">
        <v>205</v>
      </c>
      <c r="F69" s="58">
        <v>0</v>
      </c>
      <c r="G69" s="15"/>
      <c r="H69" s="15"/>
      <c r="I69" s="15"/>
      <c r="J69" s="15"/>
      <c r="K69" s="35">
        <v>0</v>
      </c>
      <c r="L69" s="35">
        <v>0</v>
      </c>
      <c r="M69" s="35"/>
      <c r="N69" s="36"/>
      <c r="O69" s="35"/>
      <c r="P69" s="35"/>
    </row>
    <row r="70" spans="1:17">
      <c r="A70" s="35"/>
      <c r="B70" s="35"/>
      <c r="C70" s="35"/>
      <c r="D70" s="35" t="s">
        <v>200</v>
      </c>
      <c r="E70" s="35" t="s">
        <v>206</v>
      </c>
      <c r="F70" s="58">
        <v>0</v>
      </c>
      <c r="G70" s="15"/>
      <c r="H70" s="15"/>
      <c r="I70" s="15"/>
      <c r="J70" s="15"/>
      <c r="K70" s="35">
        <v>0</v>
      </c>
      <c r="L70" s="35">
        <v>0</v>
      </c>
      <c r="M70" s="35"/>
      <c r="N70" s="36"/>
      <c r="O70" s="35"/>
      <c r="P70" s="35"/>
    </row>
    <row r="71" spans="1:17" ht="45">
      <c r="A71" s="35">
        <v>42</v>
      </c>
      <c r="B71" s="35" t="s">
        <v>107</v>
      </c>
      <c r="C71" s="35" t="s">
        <v>25</v>
      </c>
      <c r="D71" s="35" t="s">
        <v>198</v>
      </c>
      <c r="E71" s="35" t="s">
        <v>32</v>
      </c>
      <c r="F71" s="58">
        <v>7226433.0800000001</v>
      </c>
      <c r="G71" s="15"/>
      <c r="H71" s="15"/>
      <c r="I71" s="15"/>
      <c r="J71" s="15"/>
      <c r="K71" s="35">
        <v>10</v>
      </c>
      <c r="L71" s="35">
        <v>0</v>
      </c>
      <c r="M71" s="35" t="s">
        <v>199</v>
      </c>
      <c r="N71" s="36">
        <v>41529</v>
      </c>
      <c r="O71" s="35" t="s">
        <v>44</v>
      </c>
      <c r="P71" s="35" t="s">
        <v>54</v>
      </c>
    </row>
    <row r="72" spans="1:17" ht="45">
      <c r="A72" s="35">
        <v>43</v>
      </c>
      <c r="B72" s="35" t="s">
        <v>107</v>
      </c>
      <c r="C72" s="35" t="s">
        <v>25</v>
      </c>
      <c r="D72" s="35" t="s">
        <v>215</v>
      </c>
      <c r="E72" s="35" t="s">
        <v>216</v>
      </c>
      <c r="F72" s="58">
        <v>10778700</v>
      </c>
      <c r="G72" s="82"/>
      <c r="H72" s="82"/>
      <c r="I72" s="82"/>
      <c r="J72" s="82"/>
      <c r="K72" s="78">
        <v>0</v>
      </c>
      <c r="L72" s="78">
        <v>0</v>
      </c>
      <c r="M72" s="78" t="s">
        <v>217</v>
      </c>
      <c r="N72" s="79">
        <v>41536</v>
      </c>
      <c r="O72" s="88" t="s">
        <v>44</v>
      </c>
      <c r="P72" s="78" t="s">
        <v>54</v>
      </c>
    </row>
    <row r="73" spans="1:17" ht="75">
      <c r="A73" s="35">
        <v>44</v>
      </c>
      <c r="B73" s="35" t="s">
        <v>152</v>
      </c>
      <c r="C73" s="35" t="s">
        <v>21</v>
      </c>
      <c r="D73" s="35" t="s">
        <v>212</v>
      </c>
      <c r="E73" s="35" t="s">
        <v>222</v>
      </c>
      <c r="F73" s="58">
        <v>53059561.5</v>
      </c>
      <c r="G73" s="82"/>
      <c r="H73" s="82"/>
      <c r="I73" s="82"/>
      <c r="J73" s="82"/>
      <c r="K73" s="78">
        <v>5</v>
      </c>
      <c r="L73" s="78">
        <v>0</v>
      </c>
      <c r="M73" s="78" t="s">
        <v>213</v>
      </c>
      <c r="N73" s="79">
        <v>41544</v>
      </c>
      <c r="O73" s="88" t="s">
        <v>214</v>
      </c>
      <c r="P73" s="78"/>
    </row>
    <row r="74" spans="1:17" ht="30">
      <c r="A74" s="35">
        <v>45</v>
      </c>
      <c r="B74" s="35" t="s">
        <v>29</v>
      </c>
      <c r="C74" s="35" t="s">
        <v>21</v>
      </c>
      <c r="D74" s="35" t="s">
        <v>218</v>
      </c>
      <c r="E74" s="35" t="s">
        <v>219</v>
      </c>
      <c r="F74" s="58">
        <v>257936.4</v>
      </c>
      <c r="G74" s="82"/>
      <c r="H74" s="82"/>
      <c r="I74" s="82"/>
      <c r="J74" s="82"/>
      <c r="K74" s="81">
        <v>0</v>
      </c>
      <c r="L74" s="81">
        <v>0</v>
      </c>
      <c r="M74" s="81" t="s">
        <v>220</v>
      </c>
      <c r="N74" s="80">
        <v>41536</v>
      </c>
      <c r="O74" s="88" t="s">
        <v>221</v>
      </c>
      <c r="P74" s="81" t="s">
        <v>54</v>
      </c>
    </row>
    <row r="75" spans="1:17" ht="15.75" customHeight="1">
      <c r="A75" s="99"/>
      <c r="B75" s="100"/>
      <c r="C75" s="100"/>
      <c r="D75" s="100"/>
      <c r="E75" s="101"/>
      <c r="F75" s="34"/>
      <c r="G75" s="26"/>
      <c r="H75" s="26"/>
      <c r="I75" s="26"/>
      <c r="J75" s="26"/>
      <c r="K75" s="25"/>
      <c r="L75" s="25"/>
      <c r="M75" s="25"/>
      <c r="N75" s="27"/>
      <c r="O75" s="25"/>
      <c r="P75" s="25"/>
    </row>
    <row r="76" spans="1:17" ht="29.25" customHeight="1">
      <c r="A76" s="94" t="s">
        <v>41</v>
      </c>
      <c r="B76" s="95"/>
      <c r="C76" s="95"/>
      <c r="D76" s="95"/>
      <c r="E76" s="95"/>
      <c r="F76" s="95"/>
      <c r="G76" s="95"/>
      <c r="H76" s="95"/>
      <c r="I76" s="95"/>
      <c r="J76" s="95"/>
      <c r="K76" s="95"/>
      <c r="L76" s="95"/>
      <c r="M76" s="95"/>
      <c r="N76" s="95"/>
      <c r="O76" s="95"/>
      <c r="P76" s="96"/>
    </row>
    <row r="77" spans="1:17" ht="60">
      <c r="A77" s="35"/>
      <c r="B77" s="35" t="s">
        <v>107</v>
      </c>
      <c r="C77" s="35" t="s">
        <v>25</v>
      </c>
      <c r="D77" s="35" t="s">
        <v>284</v>
      </c>
      <c r="E77" s="35" t="s">
        <v>285</v>
      </c>
      <c r="F77" s="58">
        <v>563542</v>
      </c>
      <c r="G77" s="15"/>
      <c r="H77" s="15"/>
      <c r="I77" s="15"/>
      <c r="J77" s="15"/>
      <c r="K77" s="35">
        <v>8</v>
      </c>
      <c r="L77" s="35">
        <v>0</v>
      </c>
      <c r="M77" s="35" t="s">
        <v>286</v>
      </c>
      <c r="N77" s="36">
        <v>41550</v>
      </c>
      <c r="O77" s="88" t="s">
        <v>256</v>
      </c>
      <c r="P77" s="55" t="s">
        <v>28</v>
      </c>
      <c r="Q77" s="56"/>
    </row>
    <row r="78" spans="1:17" ht="195">
      <c r="A78" s="35"/>
      <c r="B78" s="35" t="s">
        <v>292</v>
      </c>
      <c r="C78" s="35" t="s">
        <v>326</v>
      </c>
      <c r="D78" s="35" t="s">
        <v>327</v>
      </c>
      <c r="E78" s="35" t="s">
        <v>328</v>
      </c>
      <c r="F78" s="58">
        <v>2895022.02</v>
      </c>
      <c r="G78" s="18"/>
      <c r="H78" s="18"/>
      <c r="I78" s="18"/>
      <c r="J78" s="18"/>
      <c r="K78" s="35">
        <v>8</v>
      </c>
      <c r="L78" s="35">
        <v>0</v>
      </c>
      <c r="M78" s="35" t="s">
        <v>329</v>
      </c>
      <c r="N78" s="36">
        <v>41550</v>
      </c>
      <c r="O78" s="91" t="s">
        <v>330</v>
      </c>
      <c r="P78" s="31" t="s">
        <v>28</v>
      </c>
      <c r="Q78" s="56"/>
    </row>
    <row r="79" spans="1:17" ht="45">
      <c r="A79" s="35"/>
      <c r="B79" s="35" t="s">
        <v>292</v>
      </c>
      <c r="C79" s="35" t="s">
        <v>267</v>
      </c>
      <c r="D79" s="35" t="s">
        <v>268</v>
      </c>
      <c r="E79" s="35" t="s">
        <v>269</v>
      </c>
      <c r="F79" s="58">
        <v>156729.48000000001</v>
      </c>
      <c r="G79" s="18"/>
      <c r="H79" s="18"/>
      <c r="I79" s="18"/>
      <c r="J79" s="18"/>
      <c r="K79" s="35">
        <v>16</v>
      </c>
      <c r="L79" s="35">
        <v>0</v>
      </c>
      <c r="M79" s="35" t="s">
        <v>270</v>
      </c>
      <c r="N79" s="36">
        <v>41550</v>
      </c>
      <c r="O79" s="35" t="s">
        <v>271</v>
      </c>
      <c r="P79" s="31" t="s">
        <v>17</v>
      </c>
      <c r="Q79" s="43"/>
    </row>
    <row r="80" spans="1:17" ht="45">
      <c r="A80" s="35"/>
      <c r="B80" s="74" t="s">
        <v>27</v>
      </c>
      <c r="C80" s="35" t="s">
        <v>223</v>
      </c>
      <c r="D80" s="35" t="s">
        <v>224</v>
      </c>
      <c r="E80" s="35" t="s">
        <v>225</v>
      </c>
      <c r="F80" s="58">
        <v>375858</v>
      </c>
      <c r="G80" s="18"/>
      <c r="H80" s="18"/>
      <c r="I80" s="18"/>
      <c r="J80" s="18"/>
      <c r="K80" s="35">
        <v>12</v>
      </c>
      <c r="L80" s="35">
        <v>0</v>
      </c>
      <c r="M80" s="35" t="s">
        <v>226</v>
      </c>
      <c r="N80" s="36">
        <v>41562</v>
      </c>
      <c r="O80" s="35" t="s">
        <v>160</v>
      </c>
      <c r="P80" s="31" t="s">
        <v>17</v>
      </c>
      <c r="Q80" s="56"/>
    </row>
    <row r="81" spans="1:17" ht="15.75" customHeight="1">
      <c r="A81" s="99" t="s">
        <v>30</v>
      </c>
      <c r="B81" s="100"/>
      <c r="C81" s="100"/>
      <c r="D81" s="100"/>
      <c r="E81" s="101"/>
      <c r="F81" s="34" t="e">
        <f>#REF!+F79+F80+F78+F77</f>
        <v>#REF!</v>
      </c>
      <c r="G81" s="26"/>
      <c r="H81" s="26"/>
      <c r="I81" s="26"/>
      <c r="J81" s="26"/>
      <c r="K81" s="25"/>
      <c r="L81" s="25"/>
      <c r="M81" s="25"/>
      <c r="N81" s="27"/>
      <c r="O81" s="25"/>
      <c r="P81" s="41"/>
      <c r="Q81" s="43"/>
    </row>
    <row r="82" spans="1:17" ht="29.25" customHeight="1">
      <c r="A82" s="94" t="s">
        <v>168</v>
      </c>
      <c r="B82" s="95"/>
      <c r="C82" s="95"/>
      <c r="D82" s="95"/>
      <c r="E82" s="95"/>
      <c r="F82" s="95"/>
      <c r="G82" s="95"/>
      <c r="H82" s="95"/>
      <c r="I82" s="95"/>
      <c r="J82" s="95"/>
      <c r="K82" s="95"/>
      <c r="L82" s="95"/>
      <c r="M82" s="95"/>
      <c r="N82" s="95"/>
      <c r="O82" s="95"/>
      <c r="P82" s="95"/>
      <c r="Q82" s="43"/>
    </row>
    <row r="83" spans="1:17" ht="210">
      <c r="A83" s="35"/>
      <c r="B83" s="35" t="s">
        <v>227</v>
      </c>
      <c r="C83" s="35"/>
      <c r="D83" s="35" t="s">
        <v>228</v>
      </c>
      <c r="E83" s="35" t="s">
        <v>229</v>
      </c>
      <c r="F83" s="58">
        <v>8470385.8200000003</v>
      </c>
      <c r="G83" s="18"/>
      <c r="H83" s="18"/>
      <c r="I83" s="18"/>
      <c r="J83" s="18"/>
      <c r="K83" s="35">
        <v>0</v>
      </c>
      <c r="L83" s="35">
        <v>0</v>
      </c>
      <c r="M83" s="35" t="s">
        <v>230</v>
      </c>
      <c r="N83" s="36">
        <v>41585</v>
      </c>
      <c r="O83" s="35" t="s">
        <v>231</v>
      </c>
      <c r="P83" s="31" t="s">
        <v>54</v>
      </c>
      <c r="Q83" s="43"/>
    </row>
    <row r="84" spans="1:17" ht="30">
      <c r="A84" s="35"/>
      <c r="B84" s="35" t="s">
        <v>292</v>
      </c>
      <c r="C84" s="35" t="s">
        <v>267</v>
      </c>
      <c r="D84" s="35" t="s">
        <v>323</v>
      </c>
      <c r="E84" s="35" t="s">
        <v>324</v>
      </c>
      <c r="F84" s="58">
        <v>83418.36</v>
      </c>
      <c r="G84" s="18"/>
      <c r="H84" s="18"/>
      <c r="I84" s="18"/>
      <c r="J84" s="18"/>
      <c r="K84" s="35">
        <v>0</v>
      </c>
      <c r="L84" s="35">
        <v>0</v>
      </c>
      <c r="M84" s="35" t="s">
        <v>325</v>
      </c>
      <c r="N84" s="36">
        <v>41585</v>
      </c>
      <c r="O84" s="35" t="s">
        <v>194</v>
      </c>
      <c r="P84" s="31" t="s">
        <v>17</v>
      </c>
      <c r="Q84" s="43"/>
    </row>
    <row r="85" spans="1:17" ht="75">
      <c r="A85" s="35"/>
      <c r="B85" s="35" t="s">
        <v>292</v>
      </c>
      <c r="C85" s="35" t="s">
        <v>267</v>
      </c>
      <c r="D85" s="35" t="s">
        <v>293</v>
      </c>
      <c r="E85" s="35" t="s">
        <v>294</v>
      </c>
      <c r="F85" s="58">
        <v>547200</v>
      </c>
      <c r="G85" s="18"/>
      <c r="H85" s="18"/>
      <c r="I85" s="18"/>
      <c r="J85" s="18"/>
      <c r="K85" s="35">
        <v>12</v>
      </c>
      <c r="L85" s="35">
        <v>0</v>
      </c>
      <c r="M85" s="35" t="s">
        <v>295</v>
      </c>
      <c r="N85" s="36">
        <v>41585</v>
      </c>
      <c r="O85" s="35" t="s">
        <v>194</v>
      </c>
      <c r="P85" s="31" t="s">
        <v>54</v>
      </c>
      <c r="Q85" s="43"/>
    </row>
    <row r="86" spans="1:17" ht="45">
      <c r="A86" s="35"/>
      <c r="B86" s="35" t="s">
        <v>246</v>
      </c>
      <c r="C86" s="35" t="s">
        <v>247</v>
      </c>
      <c r="D86" s="35"/>
      <c r="E86" s="35"/>
      <c r="F86" s="58"/>
      <c r="G86" s="18"/>
      <c r="H86" s="18"/>
      <c r="I86" s="18"/>
      <c r="J86" s="18"/>
      <c r="K86" s="35"/>
      <c r="L86" s="35"/>
      <c r="M86" s="35"/>
      <c r="N86" s="36"/>
      <c r="O86" s="35"/>
      <c r="P86" s="31"/>
      <c r="Q86" s="43"/>
    </row>
    <row r="87" spans="1:17" ht="60">
      <c r="A87" s="35"/>
      <c r="B87" s="35" t="s">
        <v>27</v>
      </c>
      <c r="C87" s="35" t="s">
        <v>21</v>
      </c>
      <c r="D87" s="35" t="s">
        <v>232</v>
      </c>
      <c r="E87" s="35" t="s">
        <v>233</v>
      </c>
      <c r="F87" s="58">
        <v>3112200</v>
      </c>
      <c r="G87" s="18"/>
      <c r="H87" s="18"/>
      <c r="I87" s="18"/>
      <c r="J87" s="18"/>
      <c r="K87" s="35">
        <v>0</v>
      </c>
      <c r="L87" s="35">
        <v>0</v>
      </c>
      <c r="M87" s="35" t="s">
        <v>234</v>
      </c>
      <c r="N87" s="36">
        <v>41599</v>
      </c>
      <c r="O87" s="35" t="s">
        <v>160</v>
      </c>
      <c r="P87" s="31" t="s">
        <v>54</v>
      </c>
      <c r="Q87" s="54"/>
    </row>
    <row r="88" spans="1:17" ht="105">
      <c r="A88" s="35"/>
      <c r="B88" s="35" t="s">
        <v>27</v>
      </c>
      <c r="C88" s="35" t="s">
        <v>21</v>
      </c>
      <c r="D88" s="35" t="s">
        <v>235</v>
      </c>
      <c r="E88" s="35" t="s">
        <v>237</v>
      </c>
      <c r="F88" s="58">
        <v>2230</v>
      </c>
      <c r="G88" s="18"/>
      <c r="H88" s="18"/>
      <c r="I88" s="18"/>
      <c r="J88" s="18"/>
      <c r="K88" s="35">
        <v>0</v>
      </c>
      <c r="L88" s="35">
        <v>0</v>
      </c>
      <c r="M88" s="35" t="s">
        <v>238</v>
      </c>
      <c r="N88" s="36">
        <v>41599</v>
      </c>
      <c r="O88" s="35" t="s">
        <v>239</v>
      </c>
      <c r="P88" s="31" t="s">
        <v>26</v>
      </c>
      <c r="Q88" s="54"/>
    </row>
    <row r="89" spans="1:17" ht="45">
      <c r="A89" s="35"/>
      <c r="B89" s="35"/>
      <c r="C89" s="35"/>
      <c r="D89" s="35"/>
      <c r="E89" s="35" t="s">
        <v>236</v>
      </c>
      <c r="F89" s="58">
        <v>3990</v>
      </c>
      <c r="G89" s="18"/>
      <c r="H89" s="18"/>
      <c r="I89" s="18"/>
      <c r="J89" s="18"/>
      <c r="K89" s="35"/>
      <c r="L89" s="35"/>
      <c r="M89" s="35"/>
      <c r="N89" s="36"/>
      <c r="O89" s="35"/>
      <c r="P89" s="31"/>
      <c r="Q89" s="43"/>
    </row>
    <row r="90" spans="1:17" ht="30">
      <c r="A90" s="35"/>
      <c r="B90" s="35" t="s">
        <v>27</v>
      </c>
      <c r="C90" s="35"/>
      <c r="D90" s="35" t="s">
        <v>240</v>
      </c>
      <c r="E90" s="35" t="s">
        <v>242</v>
      </c>
      <c r="F90" s="58">
        <v>70000000</v>
      </c>
      <c r="G90" s="18"/>
      <c r="H90" s="18"/>
      <c r="I90" s="18"/>
      <c r="J90" s="18"/>
      <c r="K90" s="35">
        <v>0</v>
      </c>
      <c r="L90" s="35">
        <v>0</v>
      </c>
      <c r="M90" s="35" t="s">
        <v>241</v>
      </c>
      <c r="N90" s="36">
        <v>41599</v>
      </c>
      <c r="O90" s="35" t="s">
        <v>243</v>
      </c>
      <c r="P90" s="31" t="s">
        <v>26</v>
      </c>
      <c r="Q90" s="43"/>
    </row>
    <row r="91" spans="1:17" ht="75">
      <c r="A91" s="31"/>
      <c r="B91" s="35" t="s">
        <v>246</v>
      </c>
      <c r="C91" s="35" t="s">
        <v>247</v>
      </c>
      <c r="D91" s="35" t="s">
        <v>245</v>
      </c>
      <c r="E91" s="35" t="s">
        <v>244</v>
      </c>
      <c r="F91" s="58">
        <v>21</v>
      </c>
      <c r="G91" s="52"/>
      <c r="H91" s="52"/>
      <c r="I91" s="52"/>
      <c r="J91" s="52"/>
      <c r="K91" s="84">
        <v>8</v>
      </c>
      <c r="L91" s="84">
        <v>0</v>
      </c>
      <c r="M91" s="35" t="s">
        <v>248</v>
      </c>
      <c r="N91" s="83">
        <v>41599</v>
      </c>
      <c r="O91" s="88" t="s">
        <v>249</v>
      </c>
      <c r="P91" s="35" t="s">
        <v>54</v>
      </c>
      <c r="Q91" s="85"/>
    </row>
    <row r="92" spans="1:17" ht="30">
      <c r="A92" s="31"/>
      <c r="B92" s="35" t="s">
        <v>27</v>
      </c>
      <c r="C92" s="35" t="s">
        <v>21</v>
      </c>
      <c r="D92" s="35"/>
      <c r="E92" s="35"/>
      <c r="F92" s="58"/>
      <c r="G92" s="52"/>
      <c r="H92" s="52"/>
      <c r="I92" s="52"/>
      <c r="J92" s="52"/>
      <c r="K92" s="88"/>
      <c r="L92" s="88"/>
      <c r="M92" s="35"/>
      <c r="N92" s="89"/>
      <c r="O92" s="88"/>
      <c r="P92" s="35"/>
      <c r="Q92" s="85"/>
    </row>
    <row r="93" spans="1:17" ht="90">
      <c r="A93" s="31"/>
      <c r="B93" s="35" t="s">
        <v>27</v>
      </c>
      <c r="C93" s="35" t="s">
        <v>19</v>
      </c>
      <c r="D93" s="35" t="s">
        <v>251</v>
      </c>
      <c r="E93" s="35" t="s">
        <v>250</v>
      </c>
      <c r="F93" s="58">
        <v>6037131.5700000003</v>
      </c>
      <c r="G93" s="52"/>
      <c r="H93" s="52"/>
      <c r="I93" s="52"/>
      <c r="J93" s="52"/>
      <c r="K93" s="87">
        <v>0</v>
      </c>
      <c r="L93" s="87">
        <v>0</v>
      </c>
      <c r="M93" s="35" t="s">
        <v>252</v>
      </c>
      <c r="N93" s="86">
        <v>41591</v>
      </c>
      <c r="O93" s="88" t="s">
        <v>49</v>
      </c>
      <c r="P93" s="35" t="s">
        <v>54</v>
      </c>
      <c r="Q93" s="85"/>
    </row>
    <row r="94" spans="1:17">
      <c r="A94" s="31"/>
      <c r="B94" s="35"/>
      <c r="C94" s="35"/>
      <c r="D94" s="35"/>
      <c r="E94" s="35"/>
      <c r="F94" s="58"/>
      <c r="G94" s="52"/>
      <c r="H94" s="52"/>
      <c r="I94" s="52"/>
      <c r="J94" s="52"/>
      <c r="K94" s="84"/>
      <c r="L94" s="84"/>
      <c r="M94" s="35"/>
      <c r="N94" s="83"/>
      <c r="O94" s="88"/>
      <c r="P94" s="35"/>
      <c r="Q94" s="85"/>
    </row>
    <row r="95" spans="1:17" ht="15.75" customHeight="1">
      <c r="A95" s="99" t="s">
        <v>30</v>
      </c>
      <c r="B95" s="100"/>
      <c r="C95" s="100"/>
      <c r="D95" s="100"/>
      <c r="E95" s="101"/>
      <c r="F95" s="34">
        <f>F90+F8+F83</f>
        <v>78843884.830000013</v>
      </c>
      <c r="G95" s="26"/>
      <c r="H95" s="26"/>
      <c r="I95" s="26"/>
      <c r="J95" s="26"/>
      <c r="K95" s="25"/>
      <c r="L95" s="25"/>
      <c r="M95" s="25"/>
      <c r="N95" s="27"/>
      <c r="O95" s="25"/>
      <c r="P95" s="25"/>
    </row>
    <row r="96" spans="1:17" ht="29.25" customHeight="1">
      <c r="A96" s="94" t="s">
        <v>169</v>
      </c>
      <c r="B96" s="95"/>
      <c r="C96" s="95"/>
      <c r="D96" s="95"/>
      <c r="E96" s="95"/>
      <c r="F96" s="95"/>
      <c r="G96" s="95"/>
      <c r="H96" s="95"/>
      <c r="I96" s="95"/>
      <c r="J96" s="95"/>
      <c r="K96" s="95"/>
      <c r="L96" s="95"/>
      <c r="M96" s="95"/>
      <c r="N96" s="95"/>
      <c r="O96" s="95"/>
      <c r="P96" s="96"/>
    </row>
    <row r="97" spans="1:17">
      <c r="A97" s="35"/>
      <c r="B97" s="35"/>
      <c r="C97" s="35"/>
      <c r="D97" s="35"/>
      <c r="E97" s="35"/>
      <c r="F97" s="58"/>
      <c r="G97" s="18"/>
      <c r="H97" s="18"/>
      <c r="I97" s="18"/>
      <c r="J97" s="18"/>
      <c r="K97" s="35"/>
      <c r="L97" s="35"/>
      <c r="M97" s="35"/>
      <c r="N97" s="36"/>
      <c r="O97" s="35"/>
      <c r="P97" s="31"/>
      <c r="Q97" s="45"/>
    </row>
    <row r="98" spans="1:17" ht="75">
      <c r="A98" s="35"/>
      <c r="B98" s="35" t="s">
        <v>107</v>
      </c>
      <c r="C98" s="35" t="s">
        <v>25</v>
      </c>
      <c r="D98" s="35" t="s">
        <v>253</v>
      </c>
      <c r="E98" s="35" t="s">
        <v>254</v>
      </c>
      <c r="F98" s="58">
        <v>4510716.41</v>
      </c>
      <c r="G98" s="18"/>
      <c r="H98" s="18"/>
      <c r="I98" s="18"/>
      <c r="J98" s="18"/>
      <c r="K98" s="35">
        <v>8</v>
      </c>
      <c r="L98" s="35">
        <v>0</v>
      </c>
      <c r="M98" s="35" t="s">
        <v>255</v>
      </c>
      <c r="N98" s="36">
        <v>41662</v>
      </c>
      <c r="O98" s="35" t="s">
        <v>256</v>
      </c>
      <c r="P98" s="31"/>
      <c r="Q98" s="45"/>
    </row>
    <row r="99" spans="1:17" ht="75">
      <c r="A99" s="35"/>
      <c r="B99" s="35" t="s">
        <v>272</v>
      </c>
      <c r="C99" s="35"/>
      <c r="D99" s="35" t="s">
        <v>273</v>
      </c>
      <c r="E99" s="35" t="s">
        <v>274</v>
      </c>
      <c r="F99" s="58">
        <v>2323500</v>
      </c>
      <c r="G99" s="18"/>
      <c r="H99" s="18"/>
      <c r="I99" s="18"/>
      <c r="J99" s="18"/>
      <c r="K99" s="35">
        <v>0</v>
      </c>
      <c r="L99" s="35">
        <v>0</v>
      </c>
      <c r="M99" s="35" t="s">
        <v>275</v>
      </c>
      <c r="N99" s="36">
        <v>41985</v>
      </c>
      <c r="O99" s="35" t="s">
        <v>276</v>
      </c>
      <c r="P99" s="31"/>
      <c r="Q99" s="45"/>
    </row>
    <row r="100" spans="1:17" ht="60">
      <c r="A100" s="35"/>
      <c r="B100" s="35" t="s">
        <v>299</v>
      </c>
      <c r="C100" s="35" t="s">
        <v>300</v>
      </c>
      <c r="D100" s="35" t="s">
        <v>301</v>
      </c>
      <c r="E100" s="35" t="s">
        <v>302</v>
      </c>
      <c r="F100" s="62">
        <v>159861.21</v>
      </c>
      <c r="G100" s="18"/>
      <c r="H100" s="18"/>
      <c r="I100" s="18"/>
      <c r="J100" s="18"/>
      <c r="K100" s="35">
        <v>16</v>
      </c>
      <c r="L100" s="35">
        <v>0</v>
      </c>
      <c r="M100" s="35" t="s">
        <v>303</v>
      </c>
      <c r="N100" s="36">
        <v>41620</v>
      </c>
      <c r="O100" s="35" t="s">
        <v>304</v>
      </c>
      <c r="P100" s="31"/>
      <c r="Q100" s="54"/>
    </row>
    <row r="101" spans="1:17" ht="60">
      <c r="A101" s="35"/>
      <c r="B101" s="35" t="s">
        <v>299</v>
      </c>
      <c r="C101" s="35" t="s">
        <v>34</v>
      </c>
      <c r="D101" s="35" t="s">
        <v>305</v>
      </c>
      <c r="E101" s="35" t="s">
        <v>306</v>
      </c>
      <c r="F101" s="62">
        <v>150000</v>
      </c>
      <c r="G101" s="18"/>
      <c r="H101" s="18"/>
      <c r="I101" s="18"/>
      <c r="J101" s="18"/>
      <c r="K101" s="35">
        <v>0</v>
      </c>
      <c r="L101" s="35">
        <v>0</v>
      </c>
      <c r="M101" s="35" t="s">
        <v>307</v>
      </c>
      <c r="N101" s="36">
        <v>41620</v>
      </c>
      <c r="O101" s="35" t="s">
        <v>308</v>
      </c>
      <c r="P101" s="31" t="s">
        <v>54</v>
      </c>
      <c r="Q101" s="54"/>
    </row>
    <row r="102" spans="1:17">
      <c r="A102" s="35"/>
      <c r="B102" s="35"/>
      <c r="C102" s="35"/>
      <c r="D102" s="35"/>
      <c r="E102" s="35"/>
      <c r="F102" s="58"/>
      <c r="G102" s="18"/>
      <c r="H102" s="18"/>
      <c r="I102" s="18"/>
      <c r="J102" s="18"/>
      <c r="K102" s="35"/>
      <c r="L102" s="35"/>
      <c r="M102" s="35"/>
      <c r="N102" s="36"/>
      <c r="O102" s="35"/>
      <c r="P102" s="31"/>
      <c r="Q102" s="45"/>
    </row>
    <row r="103" spans="1:17" ht="15" customHeight="1">
      <c r="A103" s="99" t="s">
        <v>30</v>
      </c>
      <c r="B103" s="100"/>
      <c r="C103" s="100"/>
      <c r="D103" s="100"/>
      <c r="E103" s="101"/>
      <c r="F103" s="34">
        <f>F97+F98+F99+F100+F102</f>
        <v>6994077.6200000001</v>
      </c>
      <c r="G103" s="18"/>
      <c r="H103" s="18"/>
      <c r="I103" s="18"/>
      <c r="J103" s="18"/>
      <c r="K103" s="35"/>
      <c r="L103" s="35"/>
      <c r="M103" s="35"/>
      <c r="N103" s="36"/>
      <c r="O103" s="35"/>
      <c r="P103" s="35"/>
      <c r="Q103" s="40"/>
    </row>
    <row r="104" spans="1:17" ht="29.25" customHeight="1">
      <c r="A104" s="108">
        <v>41640</v>
      </c>
      <c r="B104" s="95"/>
      <c r="C104" s="95"/>
      <c r="D104" s="95"/>
      <c r="E104" s="95"/>
      <c r="F104" s="95"/>
      <c r="G104" s="95"/>
      <c r="H104" s="95"/>
      <c r="I104" s="95"/>
      <c r="J104" s="95"/>
      <c r="K104" s="95"/>
      <c r="L104" s="95"/>
      <c r="M104" s="95"/>
      <c r="N104" s="95"/>
      <c r="O104" s="95"/>
      <c r="P104" s="96"/>
    </row>
    <row r="105" spans="1:17">
      <c r="A105" s="31"/>
      <c r="B105" s="35"/>
      <c r="C105" s="35"/>
      <c r="D105" s="35"/>
      <c r="E105" s="35"/>
      <c r="F105" s="58"/>
      <c r="G105" s="18"/>
      <c r="H105" s="18"/>
      <c r="I105" s="18"/>
      <c r="J105" s="18"/>
      <c r="K105" s="35"/>
      <c r="L105" s="35"/>
      <c r="M105" s="35"/>
      <c r="N105" s="36"/>
      <c r="O105" s="35"/>
      <c r="P105" s="31"/>
      <c r="Q105" s="45"/>
    </row>
    <row r="106" spans="1:17" ht="60">
      <c r="A106" s="31"/>
      <c r="B106" s="35" t="s">
        <v>287</v>
      </c>
      <c r="C106" s="35" t="s">
        <v>102</v>
      </c>
      <c r="D106" s="35" t="s">
        <v>288</v>
      </c>
      <c r="E106" s="35" t="s">
        <v>289</v>
      </c>
      <c r="F106" s="58">
        <v>23268016</v>
      </c>
      <c r="G106" s="18"/>
      <c r="H106" s="18"/>
      <c r="I106" s="18"/>
      <c r="J106" s="18"/>
      <c r="K106" s="35">
        <v>7</v>
      </c>
      <c r="L106" s="35">
        <v>0</v>
      </c>
      <c r="M106" s="35" t="s">
        <v>290</v>
      </c>
      <c r="N106" s="36">
        <v>41662</v>
      </c>
      <c r="O106" s="35" t="s">
        <v>291</v>
      </c>
      <c r="P106" s="31" t="s">
        <v>79</v>
      </c>
      <c r="Q106" s="45"/>
    </row>
    <row r="107" spans="1:17" ht="45">
      <c r="A107" s="31"/>
      <c r="B107" s="35" t="s">
        <v>107</v>
      </c>
      <c r="C107" s="35" t="s">
        <v>312</v>
      </c>
      <c r="D107" s="35" t="s">
        <v>313</v>
      </c>
      <c r="E107" s="35"/>
      <c r="G107" s="18"/>
      <c r="H107" s="18"/>
      <c r="I107" s="18"/>
      <c r="J107" s="18"/>
      <c r="K107" s="35"/>
      <c r="L107" s="35"/>
      <c r="M107" s="35"/>
      <c r="N107" s="36"/>
      <c r="O107" s="35"/>
      <c r="P107" s="31"/>
      <c r="Q107" s="45"/>
    </row>
    <row r="108" spans="1:17">
      <c r="A108" s="31"/>
      <c r="B108" s="35"/>
      <c r="C108" s="35"/>
      <c r="D108" s="35"/>
      <c r="E108" s="35"/>
      <c r="F108" s="58"/>
      <c r="G108" s="18"/>
      <c r="H108" s="18"/>
      <c r="I108" s="18"/>
      <c r="J108" s="18"/>
      <c r="K108" s="35"/>
      <c r="L108" s="35"/>
      <c r="M108" s="35"/>
      <c r="N108" s="36"/>
      <c r="O108" s="35"/>
      <c r="P108" s="31"/>
      <c r="Q108" s="45"/>
    </row>
    <row r="109" spans="1:17" ht="15.75">
      <c r="A109" s="99" t="s">
        <v>30</v>
      </c>
      <c r="B109" s="100"/>
      <c r="C109" s="100"/>
      <c r="D109" s="100"/>
      <c r="E109" s="101"/>
      <c r="F109" s="34">
        <f>F105+F106+F107+F108</f>
        <v>23268016</v>
      </c>
      <c r="G109" s="18"/>
      <c r="H109" s="18"/>
      <c r="I109" s="18"/>
      <c r="J109" s="18"/>
      <c r="K109" s="35"/>
      <c r="L109" s="35"/>
      <c r="M109" s="35"/>
      <c r="N109" s="36"/>
      <c r="O109" s="35"/>
      <c r="P109" s="35"/>
      <c r="Q109" s="40"/>
    </row>
    <row r="110" spans="1:17" ht="29.25" customHeight="1">
      <c r="A110" s="108">
        <v>41671</v>
      </c>
      <c r="B110" s="95"/>
      <c r="C110" s="95"/>
      <c r="D110" s="95"/>
      <c r="E110" s="95"/>
      <c r="F110" s="95"/>
      <c r="G110" s="95"/>
      <c r="H110" s="95"/>
      <c r="I110" s="95"/>
      <c r="J110" s="95"/>
      <c r="K110" s="95"/>
      <c r="L110" s="95"/>
      <c r="M110" s="95"/>
      <c r="N110" s="95"/>
      <c r="O110" s="95"/>
      <c r="P110" s="96"/>
    </row>
    <row r="111" spans="1:17" ht="75">
      <c r="A111" s="31"/>
      <c r="B111" s="35" t="s">
        <v>279</v>
      </c>
      <c r="C111" s="35" t="s">
        <v>267</v>
      </c>
      <c r="D111" s="35" t="s">
        <v>280</v>
      </c>
      <c r="E111" s="91" t="s">
        <v>282</v>
      </c>
      <c r="F111" s="64">
        <v>7824960</v>
      </c>
      <c r="G111" s="18"/>
      <c r="H111" s="18"/>
      <c r="I111" s="18"/>
      <c r="J111" s="18"/>
      <c r="K111" s="35">
        <v>0</v>
      </c>
      <c r="L111" s="35">
        <v>0</v>
      </c>
      <c r="M111" s="91" t="s">
        <v>281</v>
      </c>
      <c r="N111" s="36">
        <v>41676</v>
      </c>
      <c r="O111" s="35" t="s">
        <v>283</v>
      </c>
      <c r="P111" s="31" t="s">
        <v>79</v>
      </c>
      <c r="Q111" s="45"/>
    </row>
    <row r="112" spans="1:17" ht="60">
      <c r="A112" s="31"/>
      <c r="B112" s="35" t="s">
        <v>27</v>
      </c>
      <c r="C112" s="35" t="s">
        <v>21</v>
      </c>
      <c r="D112" s="35" t="s">
        <v>298</v>
      </c>
      <c r="E112" s="73" t="s">
        <v>297</v>
      </c>
      <c r="F112" s="65">
        <v>3595077.67</v>
      </c>
      <c r="G112" s="18"/>
      <c r="H112" s="18"/>
      <c r="I112" s="18"/>
      <c r="J112" s="18"/>
      <c r="K112" s="35">
        <v>0</v>
      </c>
      <c r="L112" s="31">
        <v>0</v>
      </c>
      <c r="M112" s="38" t="s">
        <v>296</v>
      </c>
      <c r="N112" s="37">
        <v>41690</v>
      </c>
      <c r="O112" s="93" t="s">
        <v>214</v>
      </c>
      <c r="P112" s="31" t="s">
        <v>54</v>
      </c>
      <c r="Q112" s="45"/>
    </row>
    <row r="113" spans="1:17" ht="120">
      <c r="A113" s="31"/>
      <c r="B113" s="35" t="s">
        <v>27</v>
      </c>
      <c r="C113" s="35" t="s">
        <v>19</v>
      </c>
      <c r="D113" s="35" t="s">
        <v>314</v>
      </c>
      <c r="E113" s="35" t="s">
        <v>316</v>
      </c>
      <c r="F113" s="65">
        <v>17572740.899999999</v>
      </c>
      <c r="G113" s="18"/>
      <c r="H113" s="18"/>
      <c r="I113" s="18"/>
      <c r="J113" s="18"/>
      <c r="K113" s="35"/>
      <c r="L113" s="31"/>
      <c r="M113" s="35" t="s">
        <v>315</v>
      </c>
      <c r="N113" s="37">
        <v>41676</v>
      </c>
      <c r="O113" s="35" t="s">
        <v>49</v>
      </c>
      <c r="P113" s="31" t="s">
        <v>54</v>
      </c>
      <c r="Q113" s="45"/>
    </row>
    <row r="114" spans="1:17" ht="60">
      <c r="A114" s="31"/>
      <c r="B114" s="35" t="s">
        <v>107</v>
      </c>
      <c r="C114" s="35" t="s">
        <v>25</v>
      </c>
      <c r="D114" s="35" t="s">
        <v>317</v>
      </c>
      <c r="E114" s="35" t="s">
        <v>318</v>
      </c>
      <c r="F114" s="65">
        <v>1886800</v>
      </c>
      <c r="G114" s="18"/>
      <c r="H114" s="18"/>
      <c r="I114" s="18"/>
      <c r="J114" s="18"/>
      <c r="K114" s="35">
        <v>8</v>
      </c>
      <c r="L114" s="31">
        <v>0</v>
      </c>
      <c r="M114" s="39" t="s">
        <v>319</v>
      </c>
      <c r="N114" s="37">
        <v>41676</v>
      </c>
      <c r="O114" s="35" t="s">
        <v>256</v>
      </c>
      <c r="P114" s="31" t="s">
        <v>54</v>
      </c>
      <c r="Q114" s="45"/>
    </row>
    <row r="115" spans="1:17" ht="105">
      <c r="A115" s="31"/>
      <c r="B115" s="35" t="s">
        <v>107</v>
      </c>
      <c r="C115" s="35" t="s">
        <v>25</v>
      </c>
      <c r="D115" s="35" t="s">
        <v>320</v>
      </c>
      <c r="E115" s="35" t="s">
        <v>321</v>
      </c>
      <c r="F115" s="65">
        <v>1199100.55</v>
      </c>
      <c r="G115" s="18"/>
      <c r="H115" s="18"/>
      <c r="I115" s="18"/>
      <c r="J115" s="18"/>
      <c r="K115" s="35">
        <v>8</v>
      </c>
      <c r="L115" s="31">
        <v>0</v>
      </c>
      <c r="M115" s="38" t="s">
        <v>322</v>
      </c>
      <c r="N115" s="37">
        <v>41676</v>
      </c>
      <c r="O115" s="35" t="s">
        <v>256</v>
      </c>
      <c r="P115" s="31" t="s">
        <v>79</v>
      </c>
      <c r="Q115" s="45"/>
    </row>
    <row r="116" spans="1:17">
      <c r="A116" s="31"/>
      <c r="B116" s="35"/>
      <c r="C116" s="35"/>
      <c r="D116" s="35"/>
      <c r="E116" s="35"/>
      <c r="F116" s="66"/>
      <c r="G116" s="18"/>
      <c r="H116" s="18"/>
      <c r="I116" s="18"/>
      <c r="J116" s="18"/>
      <c r="K116" s="35"/>
      <c r="L116" s="35"/>
      <c r="M116" s="46"/>
      <c r="N116" s="36"/>
      <c r="O116" s="35"/>
      <c r="P116" s="31"/>
      <c r="Q116" s="45"/>
    </row>
    <row r="117" spans="1:17" ht="15.75" customHeight="1">
      <c r="A117" s="99" t="s">
        <v>30</v>
      </c>
      <c r="B117" s="104"/>
      <c r="C117" s="104"/>
      <c r="D117" s="104"/>
      <c r="E117" s="105"/>
      <c r="F117" s="34">
        <v>0</v>
      </c>
      <c r="G117" s="26"/>
      <c r="H117" s="26"/>
      <c r="I117" s="26"/>
      <c r="J117" s="26"/>
      <c r="K117" s="25"/>
      <c r="L117" s="25"/>
      <c r="M117" s="25"/>
      <c r="N117" s="27"/>
      <c r="O117" s="25"/>
      <c r="P117" s="41"/>
      <c r="Q117" s="43"/>
    </row>
    <row r="118" spans="1:17" ht="29.25" customHeight="1">
      <c r="A118" s="108">
        <v>41699</v>
      </c>
      <c r="B118" s="106"/>
      <c r="C118" s="106"/>
      <c r="D118" s="106"/>
      <c r="E118" s="106"/>
      <c r="F118" s="106"/>
      <c r="G118" s="106"/>
      <c r="H118" s="106"/>
      <c r="I118" s="106"/>
      <c r="J118" s="106"/>
      <c r="K118" s="106"/>
      <c r="L118" s="106"/>
      <c r="M118" s="106"/>
      <c r="N118" s="106"/>
      <c r="O118" s="106"/>
      <c r="P118" s="107"/>
      <c r="Q118" s="43"/>
    </row>
    <row r="119" spans="1:17" ht="75">
      <c r="A119" s="31"/>
      <c r="B119" s="35" t="s">
        <v>18</v>
      </c>
      <c r="C119" s="35" t="s">
        <v>25</v>
      </c>
      <c r="D119" s="35" t="s">
        <v>259</v>
      </c>
      <c r="E119" s="35" t="s">
        <v>260</v>
      </c>
      <c r="F119" s="58">
        <v>2218499.25</v>
      </c>
      <c r="G119" s="18"/>
      <c r="H119" s="18"/>
      <c r="I119" s="18"/>
      <c r="J119" s="18"/>
      <c r="K119" s="35">
        <v>10</v>
      </c>
      <c r="L119" s="35"/>
      <c r="M119" s="35" t="s">
        <v>261</v>
      </c>
      <c r="N119" s="36">
        <v>41710</v>
      </c>
      <c r="O119" s="35" t="s">
        <v>262</v>
      </c>
      <c r="P119" s="31" t="s">
        <v>54</v>
      </c>
      <c r="Q119" s="45"/>
    </row>
    <row r="120" spans="1:17" ht="75">
      <c r="A120" s="31"/>
      <c r="B120" s="35" t="s">
        <v>277</v>
      </c>
      <c r="C120" s="35" t="s">
        <v>263</v>
      </c>
      <c r="D120" s="35" t="s">
        <v>278</v>
      </c>
      <c r="E120" s="35" t="s">
        <v>264</v>
      </c>
      <c r="F120" s="58">
        <v>2995000</v>
      </c>
      <c r="G120" s="18"/>
      <c r="H120" s="18"/>
      <c r="I120" s="18"/>
      <c r="J120" s="18"/>
      <c r="K120" s="35">
        <v>0</v>
      </c>
      <c r="L120" s="35"/>
      <c r="M120" s="35" t="s">
        <v>265</v>
      </c>
      <c r="N120" s="36">
        <v>41710</v>
      </c>
      <c r="O120" s="35" t="s">
        <v>266</v>
      </c>
      <c r="P120" s="31"/>
      <c r="Q120" s="45"/>
    </row>
    <row r="121" spans="1:17">
      <c r="A121" s="31"/>
      <c r="B121" s="35"/>
      <c r="C121" s="35"/>
      <c r="D121" s="35"/>
      <c r="E121" s="35"/>
      <c r="F121" s="58"/>
      <c r="G121" s="18"/>
      <c r="H121" s="18"/>
      <c r="I121" s="18"/>
      <c r="J121" s="18"/>
      <c r="K121" s="35"/>
      <c r="L121" s="35"/>
      <c r="M121" s="35"/>
      <c r="N121" s="36"/>
      <c r="O121" s="35"/>
      <c r="P121" s="31"/>
      <c r="Q121" s="45"/>
    </row>
    <row r="122" spans="1:17">
      <c r="A122" s="31"/>
      <c r="B122" s="35"/>
      <c r="C122" s="35"/>
      <c r="D122" s="35"/>
      <c r="E122" s="35"/>
      <c r="F122" s="58"/>
      <c r="G122" s="18"/>
      <c r="H122" s="18"/>
      <c r="I122" s="18"/>
      <c r="J122" s="18"/>
      <c r="K122" s="35"/>
      <c r="L122" s="35"/>
      <c r="M122" s="35"/>
      <c r="N122" s="36"/>
      <c r="O122" s="35"/>
      <c r="P122" s="31"/>
      <c r="Q122" s="45"/>
    </row>
    <row r="123" spans="1:17">
      <c r="A123" s="31"/>
      <c r="B123" s="35"/>
      <c r="C123" s="35"/>
      <c r="D123" s="35"/>
      <c r="E123" s="35"/>
      <c r="F123" s="58"/>
      <c r="G123" s="18"/>
      <c r="H123" s="18"/>
      <c r="I123" s="18"/>
      <c r="J123" s="18"/>
      <c r="K123" s="35"/>
      <c r="L123" s="35"/>
      <c r="M123" s="35"/>
      <c r="N123" s="36"/>
      <c r="O123" s="35"/>
      <c r="P123" s="31"/>
      <c r="Q123" s="45"/>
    </row>
    <row r="124" spans="1:17" ht="15.75" customHeight="1">
      <c r="A124" s="99" t="s">
        <v>30</v>
      </c>
      <c r="B124" s="104"/>
      <c r="C124" s="104"/>
      <c r="D124" s="104"/>
      <c r="E124" s="105"/>
      <c r="F124" s="34">
        <f>F119+F120+F121+F122+F123</f>
        <v>5213499.25</v>
      </c>
      <c r="G124" s="26"/>
      <c r="H124" s="26"/>
      <c r="I124" s="26"/>
      <c r="J124" s="26"/>
      <c r="K124" s="1"/>
      <c r="L124" s="1"/>
      <c r="M124" s="1"/>
      <c r="N124" s="13"/>
      <c r="O124" s="1"/>
      <c r="P124" s="42"/>
      <c r="Q124" s="43"/>
    </row>
  </sheetData>
  <mergeCells count="25">
    <mergeCell ref="A117:E117"/>
    <mergeCell ref="A118:P118"/>
    <mergeCell ref="A124:E124"/>
    <mergeCell ref="A104:P104"/>
    <mergeCell ref="A109:E109"/>
    <mergeCell ref="A110:P110"/>
    <mergeCell ref="A103:E103"/>
    <mergeCell ref="A42:P42"/>
    <mergeCell ref="B45:E45"/>
    <mergeCell ref="A46:P46"/>
    <mergeCell ref="A63:E63"/>
    <mergeCell ref="A64:P64"/>
    <mergeCell ref="A75:E75"/>
    <mergeCell ref="A52:A53"/>
    <mergeCell ref="A76:P76"/>
    <mergeCell ref="A81:E81"/>
    <mergeCell ref="A82:P82"/>
    <mergeCell ref="A95:E95"/>
    <mergeCell ref="A96:P96"/>
    <mergeCell ref="A41:E41"/>
    <mergeCell ref="A3:P3"/>
    <mergeCell ref="A14:E14"/>
    <mergeCell ref="A15:P15"/>
    <mergeCell ref="A33:E33"/>
    <mergeCell ref="A34:P34"/>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bf2</dc:creator>
  <cp:lastModifiedBy>RoodtL</cp:lastModifiedBy>
  <cp:lastPrinted>2013-03-13T07:34:53Z</cp:lastPrinted>
  <dcterms:created xsi:type="dcterms:W3CDTF">2013-01-18T10:19:04Z</dcterms:created>
  <dcterms:modified xsi:type="dcterms:W3CDTF">2014-03-25T08:00:22Z</dcterms:modified>
</cp:coreProperties>
</file>